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4\PROVEEDORES 2025\06-JUNIO 2025\"/>
    </mc:Choice>
  </mc:AlternateContent>
  <bookViews>
    <workbookView xWindow="0" yWindow="0" windowWidth="17655" windowHeight="10755"/>
  </bookViews>
  <sheets>
    <sheet name="PAGOS PROVEEDORES" sheetId="1" r:id="rId1"/>
    <sheet name="Hoja1" sheetId="2" r:id="rId2"/>
  </sheets>
  <definedNames>
    <definedName name="_xlnm.Print_Area" localSheetId="0">'PAGOS PROVEEDORES'!$A$1:$J$104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2" l="1"/>
  <c r="B115" i="2"/>
  <c r="C112" i="2"/>
  <c r="B112" i="2"/>
  <c r="C70" i="2" l="1"/>
  <c r="B70" i="2"/>
  <c r="E68" i="2"/>
  <c r="D68" i="2"/>
  <c r="C45" i="2"/>
  <c r="B45" i="2"/>
  <c r="D31" i="2"/>
  <c r="E31" i="2"/>
  <c r="F31" i="2"/>
  <c r="G31" i="2"/>
  <c r="C31" i="2"/>
  <c r="E67" i="2" s="1"/>
  <c r="B31" i="2"/>
  <c r="D65" i="2" s="1"/>
  <c r="D67" i="2" s="1"/>
  <c r="B67" i="2"/>
  <c r="F112" i="2"/>
  <c r="G112" i="2"/>
  <c r="F66" i="2"/>
  <c r="G66" i="2"/>
  <c r="C65" i="2"/>
  <c r="B65" i="2"/>
  <c r="F53" i="2"/>
  <c r="G53" i="2"/>
  <c r="C53" i="2"/>
  <c r="C54" i="2" s="1"/>
  <c r="B53" i="2"/>
  <c r="B54" i="2" s="1"/>
  <c r="F46" i="2"/>
  <c r="G46" i="2"/>
  <c r="F114" i="2" l="1"/>
  <c r="G114" i="2"/>
  <c r="H85" i="1" l="1"/>
  <c r="F85" i="1"/>
  <c r="C67" i="2" l="1"/>
  <c r="B58" i="2"/>
  <c r="C58" i="2"/>
  <c r="I85" i="1" l="1"/>
  <c r="B119" i="2" l="1"/>
  <c r="C119" i="2"/>
</calcChain>
</file>

<file path=xl/sharedStrings.xml><?xml version="1.0" encoding="utf-8"?>
<sst xmlns="http://schemas.openxmlformats.org/spreadsheetml/2006/main" count="485" uniqueCount="232">
  <si>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</si>
  <si>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</si>
  <si>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</si>
  <si>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</si>
  <si>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</si>
  <si>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</si>
  <si>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</si>
  <si>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</si>
  <si>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</si>
  <si>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</si>
  <si>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</si>
  <si>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</si>
  <si>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</si>
  <si>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</si>
  <si>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</si>
  <si>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</si>
  <si>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</si>
  <si>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</si>
  <si>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</si>
  <si>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</si>
  <si>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</si>
  <si>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</si>
  <si>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TOTAL</t>
  </si>
  <si>
    <t>SUB-TOTAL</t>
  </si>
  <si>
    <t>PROVEEDORES 5%</t>
  </si>
  <si>
    <t>PROVEEDORES 10%</t>
  </si>
  <si>
    <t>PROVEEDORES 2%</t>
  </si>
  <si>
    <t>CONSTRUCCION</t>
  </si>
  <si>
    <t>SUPLENCIA</t>
  </si>
  <si>
    <t>ACUERDO INTERNACIONAL</t>
  </si>
  <si>
    <t>PROVEEDORES NO TIENEN RETENCION</t>
  </si>
  <si>
    <t>PROVEEDORES</t>
  </si>
  <si>
    <t>DIFERENCIA</t>
  </si>
  <si>
    <t>DISTRIBUIDORA LAGARES, SRL.</t>
  </si>
  <si>
    <t>PLANETA AZUL, S.A.</t>
  </si>
  <si>
    <t>COMPAÑÍA DOMINICANA DE TELEFONOS (TABLETS)</t>
  </si>
  <si>
    <t>COMPAÑÍA DOMINICANA DE TELEFONOS (FIJOS)</t>
  </si>
  <si>
    <t>COMPAÑÍA DOMINICANA DE TELEFONOS (FLOTA)</t>
  </si>
  <si>
    <t>EDESUR DOMINICANA, S.A.</t>
  </si>
  <si>
    <t>MAGNA MOTORS, S.A.</t>
  </si>
  <si>
    <t>P.A. CATERING, SRL.</t>
  </si>
  <si>
    <t>VIAMAR, S.A.</t>
  </si>
  <si>
    <t>MENOS</t>
  </si>
  <si>
    <t>WIND TELECOM, S.A.</t>
  </si>
  <si>
    <t>SERVICIO TELEFONICOS TABLETS</t>
  </si>
  <si>
    <t>SERVICIO TELEFONICOS  FIJOS</t>
  </si>
  <si>
    <t>SERVICIOS DE INTERNTET  (FLOTAS)</t>
  </si>
  <si>
    <t>GTG INDUSTRIAL, SRL.</t>
  </si>
  <si>
    <t>SUPRA SOLUTIONS, SRL.</t>
  </si>
  <si>
    <t>TROVASA HAND WASH, SRL.</t>
  </si>
  <si>
    <t>HUMANO SEGUROS, S.A.</t>
  </si>
  <si>
    <t>DELTA COMERCIAL, S.A.</t>
  </si>
  <si>
    <t>CUENTAS POR PAGAR A PROVEEDORES AL 31 DE JUNIO 2025</t>
  </si>
  <si>
    <t>CONSORCIO DE TARJETAS DOMINICANA</t>
  </si>
  <si>
    <t>ROBERTO ENCARNACION</t>
  </si>
  <si>
    <t>SINERGIT, S.A.</t>
  </si>
  <si>
    <t>ALDO RAFAEL MERCEDES</t>
  </si>
  <si>
    <t>EDGAR ELIEZER TORRES</t>
  </si>
  <si>
    <t>ALL OFFICE SOLUTIONS, TS, SRL.</t>
  </si>
  <si>
    <t>DOCUGREEN, SRL.</t>
  </si>
  <si>
    <t>EDENORTE DOMINICANA, S.A.</t>
  </si>
  <si>
    <t>SIMPAPE, SRL.</t>
  </si>
  <si>
    <t>AZ PRINT SHOP, SRL.</t>
  </si>
  <si>
    <t>MUEBLES OMAR, S.A.</t>
  </si>
  <si>
    <t>ANGELICA MARCELA LALONDRIZ</t>
  </si>
  <si>
    <t>ROSANNY ALBERTINA MEDINA</t>
  </si>
  <si>
    <t>CEMONSA, SRL.</t>
  </si>
  <si>
    <t>AVANSI, SRL.</t>
  </si>
  <si>
    <t>CEO SOLUTIONES CO, SRL.</t>
  </si>
  <si>
    <t>7 AM AGENCIA MULTIMEDIA, SRL.</t>
  </si>
  <si>
    <t>JOSE LUIS GARCIAGUERRERO</t>
  </si>
  <si>
    <t>ADQUISICION DE EQUIPOS INFORMATICOS</t>
  </si>
  <si>
    <t>B1500000600</t>
  </si>
  <si>
    <t>SERVICIO DE MANTENIMIENTO Y/O REPARACIONES DE VEHICULOS</t>
  </si>
  <si>
    <t>E450000001510</t>
  </si>
  <si>
    <t>E450000002819 E450000002857 E450000002953</t>
  </si>
  <si>
    <t>24/03/2025 27/03/2025</t>
  </si>
  <si>
    <t>SERVICIO ALQUILER EQUIPO TECNOLOGICO.</t>
  </si>
  <si>
    <t>B1500002809</t>
  </si>
  <si>
    <t>SERVICIO DE  MANTENIMIENTO Y/O REPARACIONES DE VEHICULOS</t>
  </si>
  <si>
    <t>E450000005764 E450000005803</t>
  </si>
  <si>
    <t>SERVICIO Y MANTENIMIENTO PREVENTIVO Y CORRECTIVOS DE AIRES ACONDICIONADO.</t>
  </si>
  <si>
    <t>B1500000181</t>
  </si>
  <si>
    <t>SERVICIO POLIZA DE SEGUROS.</t>
  </si>
  <si>
    <t>E450000004617</t>
  </si>
  <si>
    <t>ADQUISICION DE SERVICIO DE MANTENIMIENTO DE LOS UPS.</t>
  </si>
  <si>
    <t>E450000000266</t>
  </si>
  <si>
    <t>HONORARIOS PROFESIONALES</t>
  </si>
  <si>
    <t>B1100000253</t>
  </si>
  <si>
    <t>SERVICIO DE IMPRESIÓN</t>
  </si>
  <si>
    <t>B1500000418</t>
  </si>
  <si>
    <t>B1500000103</t>
  </si>
  <si>
    <t>E450000077221</t>
  </si>
  <si>
    <t>SERVICIO DE ENERGIA ELECTRICA</t>
  </si>
  <si>
    <t>E450000039663</t>
  </si>
  <si>
    <t>371.41.78</t>
  </si>
  <si>
    <t>ADQUISICION DE LICENCIA PARA IMPRESORA DE CARNET.</t>
  </si>
  <si>
    <t>B1500001644</t>
  </si>
  <si>
    <t>ADQUISICION DE MOBILIARIOS</t>
  </si>
  <si>
    <t>E450000000238</t>
  </si>
  <si>
    <t>MUÑOZ CONCEPTO MOBILIARIO, SRL.</t>
  </si>
  <si>
    <t>ADQUISICION MOBILIARIO DE OFICINA.</t>
  </si>
  <si>
    <t>B1500002090</t>
  </si>
  <si>
    <t>E450000051000 E450000058881</t>
  </si>
  <si>
    <t>SERVICIO DE MANTENIMIENTO PREVENTIVO MENSUAL PARA LA PLANTA ELECTRICA.</t>
  </si>
  <si>
    <t>B1500001317</t>
  </si>
  <si>
    <t>ADQUISICION SUMINISTRO DE AZUCAR, CAFÉ Y DESECHABLES.</t>
  </si>
  <si>
    <t>B1500004981</t>
  </si>
  <si>
    <t>SERVICIO SISTEMA MOTRIZ A.M.G EIRL</t>
  </si>
  <si>
    <t>B1500005432 B1500005433 B1500005434 B1500005435 B1500005436</t>
  </si>
  <si>
    <t xml:space="preserve">28/04/2025 28/05/2025 </t>
  </si>
  <si>
    <t>ANGELICA MARCELA LALONDRIZ GONZALEZ</t>
  </si>
  <si>
    <t>B1100000255</t>
  </si>
  <si>
    <t>ADQUISICION DE BOTELLONES DE AGUA</t>
  </si>
  <si>
    <t>E450000013272 E450000013289 E450000006447</t>
  </si>
  <si>
    <t>08/05/2025 14/05/2025 26/05/2025</t>
  </si>
  <si>
    <t>CONCEPTO DE RENOVACION DE LA IMPLEMENTACION DE FIRMA DIGITAL.</t>
  </si>
  <si>
    <t>E450000000048</t>
  </si>
  <si>
    <t>SERVICIO DE FUMIGACION PARA PREVENCION DE PLAGAS.</t>
  </si>
  <si>
    <t>B1500000718</t>
  </si>
  <si>
    <t>ADQUISICION DE SERVICIO DE SOLICITUD MODIFICACIONES EN EL SERVICIO WEB.</t>
  </si>
  <si>
    <t>B1500000023</t>
  </si>
  <si>
    <t>SERVICIO DE LAVADO DE VEHICULOS</t>
  </si>
  <si>
    <t>B1500001735</t>
  </si>
  <si>
    <t>E450000076553</t>
  </si>
  <si>
    <t>E450000004945</t>
  </si>
  <si>
    <t>SERVICIO DE CATERING</t>
  </si>
  <si>
    <t>E450000000617</t>
  </si>
  <si>
    <t>EDGAR ELIEZER TORRES REYNOSO</t>
  </si>
  <si>
    <t>SUSCRIPCION SEMESTRAL EN LA PAGINA WEB</t>
  </si>
  <si>
    <t>B1500000052</t>
  </si>
  <si>
    <t>SERVICIO DE CATERIN TALLER RECTIFICACION DE ACTAS DEL ESTADO CIVIL.</t>
  </si>
  <si>
    <t>E450000000638</t>
  </si>
  <si>
    <t>C&amp;E PRESUPUESTOS Y CONSTRUCCIONES, S.A.</t>
  </si>
  <si>
    <t>CUBICACION NO. 8 CONSTRUCCION EDIFICIO TSE.</t>
  </si>
  <si>
    <t>B1500000146</t>
  </si>
  <si>
    <t>B1100000256</t>
  </si>
  <si>
    <t>E450000005855 E450000005891</t>
  </si>
  <si>
    <t>SERVICIO DE INTERNET</t>
  </si>
  <si>
    <t>E450000001189</t>
  </si>
  <si>
    <t>SERVICIO POR RECARGA DE PEAJE</t>
  </si>
  <si>
    <t>E450000000115</t>
  </si>
  <si>
    <t>OBSEQUIO DIA DE LAS MADRES</t>
  </si>
  <si>
    <t>B1500000006</t>
  </si>
  <si>
    <t>HONORARIOS PROFESIONALES ACUERDO INTERNACIONAL UNIVERSIDAD DE CASTILLA</t>
  </si>
  <si>
    <t>MARCOS FRANCISCO MASSO GARROTE</t>
  </si>
  <si>
    <t>JOSE LUIS GARCIA GUERRERO</t>
  </si>
  <si>
    <t>ANTONIO LOPEZ CASTILLO</t>
  </si>
  <si>
    <t>JOSE AUGUSTO CABRERA JIMENEZ</t>
  </si>
  <si>
    <t>CAPACITACION ESPECIALIZADA (CAES), SRL.</t>
  </si>
  <si>
    <t>INVERSIONES AZUL DEL ESTE DOMINICANA, S.A. CATALONIA STO.DGO.</t>
  </si>
  <si>
    <t>CONTRATACION SERVICIO DE EVALUACIONES DE TESIS DEL MASTER EN DERECHO ELECTORAL.</t>
  </si>
  <si>
    <t>E450000000599 E450000000600 E450000000601 E450000000602 E450000000603 E450000000604</t>
  </si>
  <si>
    <t>MARIA ALEXANDRA MUÑOZ</t>
  </si>
  <si>
    <t>B1100000260</t>
  </si>
  <si>
    <t>ARIEL ENMANUEL MEJIA CASTRO</t>
  </si>
  <si>
    <t>B1100000261</t>
  </si>
  <si>
    <t>ARIEL ENMANUEL MEJIA</t>
  </si>
  <si>
    <t>PEDRO APOLNAR MENCIA</t>
  </si>
  <si>
    <t>B1100000257</t>
  </si>
  <si>
    <t>PEDRO APOLINAR MENCIA</t>
  </si>
  <si>
    <t xml:space="preserve">HONORARIOS PROFESIONALES </t>
  </si>
  <si>
    <t>B1500000056</t>
  </si>
  <si>
    <t>MARISOL TOBAL</t>
  </si>
  <si>
    <t>PROLIMPISO, SRL.</t>
  </si>
  <si>
    <t>GREGORIT JOSE MARTINEZ</t>
  </si>
  <si>
    <t>PARETE SOLUCIONES, SRL.</t>
  </si>
  <si>
    <t>INSTITUTO DUARTIANO</t>
  </si>
  <si>
    <t>AMARAM ENTERPRISE, SRL.</t>
  </si>
  <si>
    <t>AH EDITORA OFFSET, SRL.</t>
  </si>
  <si>
    <t>ADQUISICION EJEMPLARES OBRA NORMATIVA APLICABLE A LA INMIGRACION.</t>
  </si>
  <si>
    <t>B1100000259</t>
  </si>
  <si>
    <t>B1100000262</t>
  </si>
  <si>
    <t>ADQUISICION SUMINISTRO DE PRODUCTO DE LIMPIEZA</t>
  </si>
  <si>
    <t>B1500000503</t>
  </si>
  <si>
    <t>B1500000552</t>
  </si>
  <si>
    <t xml:space="preserve">SERVICIO DE CAPACITACION VIRTUAL </t>
  </si>
  <si>
    <t>B1500000665</t>
  </si>
  <si>
    <t>B1500000666</t>
  </si>
  <si>
    <t>ADQUISICION PRODUCTOS DE PAPEL PARA TSE</t>
  </si>
  <si>
    <t>E450000000013</t>
  </si>
  <si>
    <t>ADQUISICION DE SERVICIO DE COMPLEMENTO DE DESARROLLO WEB.</t>
  </si>
  <si>
    <t>B1500000022</t>
  </si>
  <si>
    <t>ARCHIVO GENERAL DE LA NACION (AGN)</t>
  </si>
  <si>
    <t xml:space="preserve">SERVICIO DE CAPACITACION </t>
  </si>
  <si>
    <t>E450000000067</t>
  </si>
  <si>
    <t>B1500000043</t>
  </si>
  <si>
    <t xml:space="preserve"> CONTRIBUCION ACTIVIDAD DESAYUNO POR LA PATRIA</t>
  </si>
  <si>
    <t>B1100000254</t>
  </si>
  <si>
    <t>ENFOQUE DIGITAL, SRL.</t>
  </si>
  <si>
    <t>TECNAS EIRL.</t>
  </si>
  <si>
    <t>INKCORP DOMIMICANA SRL.</t>
  </si>
  <si>
    <t>ROBERTO ENCARNACIOM</t>
  </si>
  <si>
    <t>MANTENIMIENTO DE EDIFICIO</t>
  </si>
  <si>
    <t>B1500000350</t>
  </si>
  <si>
    <t>GOBERNACION CIVIL PROVINCIAL DE SANTIAGO DE LOS CABALLEROS</t>
  </si>
  <si>
    <t>E450000001638 E450000001656</t>
  </si>
  <si>
    <t>12/06/2025 16/06/2025</t>
  </si>
  <si>
    <t>ESPEICALIDADES GRAFICAS MORAN &amp; ASOCIADOS, SRL.</t>
  </si>
  <si>
    <t>B1500000231</t>
  </si>
  <si>
    <t>ADQUISICION DE DRONE DIRIGIDO A MIPYME</t>
  </si>
  <si>
    <t>CLIMA CONTROL Y COMSTRUCCION, CLIMCON, SRL.</t>
  </si>
  <si>
    <t>SERVICIO DE MANTENIMIENTO PREVENTIVO DE SISTEMAS DE AIRES ACONDICIONADOS</t>
  </si>
  <si>
    <t>B1500000355</t>
  </si>
  <si>
    <t>SERVICIOS DE MANTENIMIENTO PREVENTIVO U CORRECTIVO MENSUAL</t>
  </si>
  <si>
    <t>B1500003571 B1500003602</t>
  </si>
  <si>
    <t>9/5/2025 03/06/2025</t>
  </si>
  <si>
    <t>ADQUISICION DE TRITURADORA DE PAPEL</t>
  </si>
  <si>
    <t>B1500000205</t>
  </si>
  <si>
    <t>SERVICIO DE RENOVACION DE LA SUSCRIPCION DE VEEAM  BACKUP.</t>
  </si>
  <si>
    <t xml:space="preserve">E450000003392 E450000003388 E450000003395 </t>
  </si>
  <si>
    <t>29/05/2025 30/05/2025</t>
  </si>
  <si>
    <t>ALQUILER DE EQUIPOS TECNOLOGICOS</t>
  </si>
  <si>
    <t>B1500002834</t>
  </si>
  <si>
    <t>AS SERVICIOS CONTRA INCENDIOS, SRL.</t>
  </si>
  <si>
    <t>SERVICIO DE MANTENIMIENTO, REPARACION, RECARGA Y SUMINISTRO DE EXTINTORES.</t>
  </si>
  <si>
    <t>B1500000199</t>
  </si>
  <si>
    <t>SIMPAPEL, SRL.</t>
  </si>
  <si>
    <t>LUIS ELADIO DEL CARMEN ARIAS</t>
  </si>
  <si>
    <t>SERVICIO DE CAMBIO DE PISO DE COCINA COMEDOR POR ROTURA Y REPARACION DE TECHO.</t>
  </si>
  <si>
    <t>B1500000063</t>
  </si>
  <si>
    <t>MARIJO TIENDA DE REGALOS, SRL.</t>
  </si>
  <si>
    <t>INSTITUTO POSTAL DOMINICANO (INPOSDOM)</t>
  </si>
  <si>
    <t>CONVENIO INSTITUCIONAL SERVICIO DE PARQUEOS</t>
  </si>
  <si>
    <t>B1500002743</t>
  </si>
  <si>
    <t>YINAELIS VIRGINIA CONTRERAS CARVAJAL</t>
  </si>
  <si>
    <t>B1500000062</t>
  </si>
  <si>
    <t>TOTAL CON RETENCIONES</t>
  </si>
  <si>
    <t>PARA CUADRAR SUMAMOS EL ITBIS CONSTRUCCION</t>
  </si>
  <si>
    <t>COMPLETADO</t>
  </si>
  <si>
    <t>N/D</t>
  </si>
  <si>
    <t>LEGALIZACION Y APOSTILLA DE TITULOS DEL MASTER DERECHO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</si>
</sst>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36"/>
      <color rgb="FF000000"/>
      <name val="Arial"/>
      <family val="2"/>
    </font>
    <font>
      <b/>
      <sz val="36"/>
      <color theme="1"/>
      <name val="Arial"/>
      <family val="2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49" fontId="1" fillId="0" borderId="5" xfId="2" applyNumberFormat="1" applyFont="1" applyBorder="1"/>
    <xf numFmtId="43" fontId="1" fillId="0" borderId="5" xfId="2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" fillId="0" borderId="5" xfId="2" applyNumberFormat="1" applyFont="1" applyBorder="1" applyAlignment="1">
      <alignment horizontal="center"/>
    </xf>
    <xf numFmtId="49" fontId="1" fillId="0" borderId="5" xfId="2" applyNumberFormat="1" applyFont="1" applyBorder="1" applyAlignment="1">
      <alignment horizontal="left"/>
    </xf>
    <xf numFmtId="43" fontId="13" fillId="0" borderId="5" xfId="2" applyFont="1" applyBorder="1"/>
    <xf numFmtId="49" fontId="0" fillId="3" borderId="5" xfId="2" applyNumberFormat="1" applyFont="1" applyFill="1" applyBorder="1"/>
    <xf numFmtId="43" fontId="0" fillId="3" borderId="5" xfId="2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43" fontId="14" fillId="0" borderId="1" xfId="0" applyNumberFormat="1" applyFont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43" fontId="14" fillId="0" borderId="3" xfId="0" applyNumberFormat="1" applyFont="1" applyFill="1" applyBorder="1" applyAlignment="1">
      <alignment horizontal="left" vertical="center"/>
    </xf>
    <xf numFmtId="43" fontId="6" fillId="0" borderId="5" xfId="2" applyFont="1" applyBorder="1"/>
    <xf numFmtId="49" fontId="13" fillId="0" borderId="5" xfId="2" applyNumberFormat="1" applyFont="1" applyBorder="1"/>
    <xf numFmtId="43" fontId="1" fillId="0" borderId="0" xfId="2" applyFont="1"/>
    <xf numFmtId="49" fontId="0" fillId="0" borderId="5" xfId="2" applyNumberFormat="1" applyFont="1" applyFill="1" applyBorder="1"/>
    <xf numFmtId="43" fontId="0" fillId="0" borderId="5" xfId="2" applyFont="1" applyFill="1" applyBorder="1"/>
    <xf numFmtId="43" fontId="0" fillId="0" borderId="0" xfId="2" applyFont="1" applyFill="1"/>
    <xf numFmtId="9" fontId="0" fillId="0" borderId="0" xfId="2" applyNumberFormat="1" applyFont="1"/>
    <xf numFmtId="164" fontId="14" fillId="0" borderId="3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43" fontId="16" fillId="2" borderId="2" xfId="0" applyNumberFormat="1" applyFont="1" applyFill="1" applyBorder="1"/>
    <xf numFmtId="0" fontId="17" fillId="0" borderId="0" xfId="0" applyFont="1"/>
    <xf numFmtId="0" fontId="17" fillId="0" borderId="0" xfId="0" applyFont="1" applyBorder="1"/>
    <xf numFmtId="43" fontId="0" fillId="0" borderId="0" xfId="2" applyNumberFormat="1" applyFont="1"/>
    <xf numFmtId="43" fontId="4" fillId="0" borderId="0" xfId="2" applyFont="1"/>
    <xf numFmtId="43" fontId="8" fillId="0" borderId="0" xfId="2" applyFont="1"/>
    <xf numFmtId="43" fontId="9" fillId="2" borderId="1" xfId="2" applyFont="1" applyFill="1" applyBorder="1" applyAlignment="1">
      <alignment horizontal="center" vertical="center" wrapText="1"/>
    </xf>
    <xf numFmtId="43" fontId="14" fillId="0" borderId="1" xfId="2" applyFont="1" applyFill="1" applyBorder="1" applyAlignment="1">
      <alignment horizontal="left" vertical="center"/>
    </xf>
    <xf numFmtId="43" fontId="16" fillId="2" borderId="1" xfId="2" applyFont="1" applyFill="1" applyBorder="1"/>
    <xf numFmtId="43" fontId="10" fillId="0" borderId="0" xfId="2" applyFont="1"/>
    <xf numFmtId="0" fontId="0" fillId="0" borderId="1" xfId="0" applyBorder="1"/>
    <xf numFmtId="43" fontId="0" fillId="0" borderId="6" xfId="2" applyFont="1" applyBorder="1"/>
    <xf numFmtId="43" fontId="0" fillId="0" borderId="7" xfId="2" applyFont="1" applyBorder="1"/>
    <xf numFmtId="43" fontId="0" fillId="0" borderId="0" xfId="2" applyFont="1" applyAlignment="1">
      <alignment horizontal="right"/>
    </xf>
    <xf numFmtId="43" fontId="0" fillId="0" borderId="0" xfId="2" applyFont="1" applyAlignment="1">
      <alignment horizontal="left"/>
    </xf>
    <xf numFmtId="43" fontId="0" fillId="0" borderId="0" xfId="2" applyFont="1" applyBorder="1"/>
    <xf numFmtId="49" fontId="6" fillId="0" borderId="0" xfId="2" applyNumberFormat="1" applyFont="1" applyBorder="1" applyAlignment="1">
      <alignment horizontal="left"/>
    </xf>
    <xf numFmtId="43" fontId="6" fillId="0" borderId="0" xfId="2" applyFont="1" applyAlignment="1">
      <alignment horizontal="left"/>
    </xf>
    <xf numFmtId="43" fontId="1" fillId="0" borderId="0" xfId="2" applyNumberFormat="1" applyFont="1"/>
    <xf numFmtId="0" fontId="0" fillId="0" borderId="0" xfId="0" applyAlignment="1">
      <alignment horizontal="left"/>
    </xf>
    <xf numFmtId="43" fontId="0" fillId="0" borderId="1" xfId="2" applyFont="1" applyBorder="1"/>
    <xf numFmtId="49" fontId="6" fillId="0" borderId="8" xfId="2" applyNumberFormat="1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2" borderId="1" xfId="0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152400</xdr:rowOff>
    </xdr:from>
    <xdr:to>
      <xdr:col>4</xdr:col>
      <xdr:colOff>2815477</xdr:colOff>
      <xdr:row>6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6075" y="342900"/>
          <a:ext cx="2634502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showGridLines="0" tabSelected="1" view="pageBreakPreview" topLeftCell="A81" zoomScale="50" zoomScaleNormal="50" zoomScaleSheetLayoutView="50" workbookViewId="0">
      <selection activeCell="B87" sqref="B87"/>
    </sheetView>
  </sheetViews>
  <sheetFormatPr baseColWidth="10" defaultRowHeight="15" x14ac:dyDescent="0.25"/>
  <cols>
    <col min="1" max="1" width="13" customWidth="1"/>
    <col min="2" max="2" width="98.85546875" customWidth="1"/>
    <col min="3" max="3" width="98.7109375" customWidth="1"/>
    <col min="4" max="4" width="58.42578125" customWidth="1"/>
    <col min="5" max="5" width="58" customWidth="1"/>
    <col min="6" max="6" width="54.7109375" customWidth="1"/>
    <col min="7" max="7" width="47.42578125" customWidth="1"/>
    <col min="8" max="8" width="53.5703125" customWidth="1"/>
    <col min="9" max="9" width="26.7109375" customWidth="1"/>
    <col min="10" max="10" width="71.5703125" style="8" customWidth="1"/>
    <col min="11" max="11" width="25.28515625" bestFit="1" customWidth="1"/>
    <col min="12" max="12" width="14.5703125" bestFit="1" customWidth="1"/>
  </cols>
  <sheetData>
    <row r="1" spans="1:12" x14ac:dyDescent="0.25">
      <c r="B1" s="1"/>
      <c r="C1" s="1"/>
      <c r="D1" s="1"/>
      <c r="E1" s="1"/>
      <c r="F1" s="1"/>
      <c r="G1" s="1"/>
      <c r="H1" s="1"/>
      <c r="I1" s="1"/>
      <c r="J1" s="55"/>
    </row>
    <row r="2" spans="1:12" x14ac:dyDescent="0.25">
      <c r="B2" s="1"/>
      <c r="C2" s="1"/>
      <c r="D2" s="1"/>
      <c r="E2" s="1"/>
      <c r="F2" s="1"/>
      <c r="G2" s="1"/>
      <c r="H2" s="1"/>
      <c r="I2" s="1"/>
      <c r="J2" s="55"/>
    </row>
    <row r="3" spans="1:12" x14ac:dyDescent="0.25">
      <c r="B3" s="1"/>
      <c r="C3" s="1"/>
      <c r="D3" s="1"/>
      <c r="E3" s="1"/>
      <c r="F3" s="1"/>
      <c r="G3" s="1"/>
      <c r="H3" s="1"/>
      <c r="I3" s="1"/>
      <c r="J3" s="55"/>
    </row>
    <row r="4" spans="1:12" ht="34.5" x14ac:dyDescent="0.45">
      <c r="A4" s="10"/>
      <c r="B4" s="10"/>
      <c r="C4" s="10"/>
      <c r="D4" s="10"/>
      <c r="E4" s="10"/>
      <c r="F4" s="10"/>
      <c r="G4" s="10"/>
      <c r="H4" s="10"/>
      <c r="I4" s="10"/>
      <c r="J4" s="56"/>
    </row>
    <row r="5" spans="1:12" ht="34.5" x14ac:dyDescent="0.45">
      <c r="A5" s="10"/>
      <c r="B5" s="10"/>
      <c r="C5" s="10"/>
      <c r="D5" s="10"/>
      <c r="E5" s="10"/>
      <c r="F5" s="10"/>
      <c r="G5" s="10"/>
      <c r="H5" s="10"/>
      <c r="I5" s="10"/>
      <c r="J5" s="56"/>
    </row>
    <row r="6" spans="1:12" ht="34.5" x14ac:dyDescent="0.45">
      <c r="A6" s="10"/>
      <c r="B6" s="10"/>
      <c r="C6" s="10"/>
      <c r="D6" s="10"/>
      <c r="E6" s="10"/>
      <c r="F6" s="10"/>
      <c r="G6" s="10"/>
      <c r="H6" s="10"/>
      <c r="I6" s="10"/>
      <c r="J6" s="56"/>
    </row>
    <row r="7" spans="1:12" ht="34.5" x14ac:dyDescent="0.45">
      <c r="A7" s="10"/>
      <c r="B7" s="10"/>
      <c r="C7" s="10"/>
      <c r="D7" s="10"/>
      <c r="E7" s="10"/>
      <c r="F7" s="10"/>
      <c r="G7" s="10"/>
      <c r="H7" s="10"/>
      <c r="I7" s="10"/>
      <c r="J7" s="56"/>
    </row>
    <row r="8" spans="1:12" ht="35.25" x14ac:dyDescent="0.5">
      <c r="A8" s="73" t="s">
        <v>10</v>
      </c>
      <c r="B8" s="73"/>
      <c r="C8" s="73"/>
      <c r="D8" s="73"/>
      <c r="E8" s="73"/>
      <c r="F8" s="73"/>
      <c r="G8" s="73"/>
      <c r="H8" s="73"/>
      <c r="I8" s="73"/>
      <c r="J8" s="73"/>
    </row>
    <row r="9" spans="1:12" ht="35.25" x14ac:dyDescent="0.5">
      <c r="A9" s="73" t="s">
        <v>15</v>
      </c>
      <c r="B9" s="73"/>
      <c r="C9" s="73"/>
      <c r="D9" s="73"/>
      <c r="E9" s="73"/>
      <c r="F9" s="73"/>
      <c r="G9" s="73"/>
      <c r="H9" s="73"/>
      <c r="I9" s="73"/>
      <c r="J9" s="73"/>
    </row>
    <row r="10" spans="1:12" ht="35.25" x14ac:dyDescent="0.5">
      <c r="A10" s="73" t="s">
        <v>52</v>
      </c>
      <c r="B10" s="73"/>
      <c r="C10" s="73"/>
      <c r="D10" s="73"/>
      <c r="E10" s="73"/>
      <c r="F10" s="73"/>
      <c r="G10" s="73"/>
      <c r="H10" s="73"/>
      <c r="I10" s="73"/>
      <c r="J10" s="73"/>
    </row>
    <row r="11" spans="1:12" ht="35.25" x14ac:dyDescent="0.5">
      <c r="A11" s="73" t="s">
        <v>0</v>
      </c>
      <c r="B11" s="73"/>
      <c r="C11" s="73"/>
      <c r="D11" s="73"/>
      <c r="E11" s="73"/>
      <c r="F11" s="73"/>
      <c r="G11" s="73"/>
      <c r="H11" s="73"/>
      <c r="I11" s="73"/>
      <c r="J11" s="73"/>
    </row>
    <row r="12" spans="1:12" ht="35.25" thickBot="1" x14ac:dyDescent="0.5">
      <c r="A12" s="10"/>
      <c r="B12" s="10"/>
      <c r="C12" s="10"/>
      <c r="D12" s="10"/>
      <c r="E12" s="10"/>
      <c r="F12" s="10"/>
      <c r="G12" s="10"/>
      <c r="H12" s="10"/>
      <c r="I12" s="10"/>
      <c r="J12" s="56"/>
    </row>
    <row r="13" spans="1:12" ht="162" customHeight="1" thickBot="1" x14ac:dyDescent="0.3">
      <c r="A13" s="11" t="s">
        <v>16</v>
      </c>
      <c r="B13" s="11" t="s">
        <v>1</v>
      </c>
      <c r="C13" s="11" t="s">
        <v>2</v>
      </c>
      <c r="D13" s="12" t="s">
        <v>3</v>
      </c>
      <c r="E13" s="12" t="s">
        <v>4</v>
      </c>
      <c r="F13" s="12" t="s">
        <v>5</v>
      </c>
      <c r="G13" s="12" t="s">
        <v>21</v>
      </c>
      <c r="H13" s="12" t="s">
        <v>6</v>
      </c>
      <c r="I13" s="12" t="s">
        <v>7</v>
      </c>
      <c r="J13" s="57" t="s">
        <v>14</v>
      </c>
      <c r="L13" s="3"/>
    </row>
    <row r="14" spans="1:12" s="5" customFormat="1" ht="237.75" customHeight="1" thickBot="1" x14ac:dyDescent="0.3">
      <c r="A14" s="13">
        <v>1</v>
      </c>
      <c r="B14" s="29" t="s">
        <v>43</v>
      </c>
      <c r="C14" s="30" t="s">
        <v>138</v>
      </c>
      <c r="D14" s="31" t="s">
        <v>139</v>
      </c>
      <c r="E14" s="32">
        <v>46899</v>
      </c>
      <c r="F14" s="33">
        <v>211770.47</v>
      </c>
      <c r="G14" s="34">
        <v>45811</v>
      </c>
      <c r="H14" s="35">
        <v>211770.46</v>
      </c>
      <c r="I14" s="35"/>
      <c r="J14" s="58" t="s">
        <v>229</v>
      </c>
      <c r="K14" s="2"/>
      <c r="L14" s="4"/>
    </row>
    <row r="15" spans="1:12" ht="240.75" customHeight="1" thickBot="1" x14ac:dyDescent="0.3">
      <c r="A15" s="14">
        <v>2</v>
      </c>
      <c r="B15" s="29" t="s">
        <v>53</v>
      </c>
      <c r="C15" s="36" t="s">
        <v>140</v>
      </c>
      <c r="D15" s="37" t="s">
        <v>141</v>
      </c>
      <c r="E15" s="38">
        <v>45803</v>
      </c>
      <c r="F15" s="33">
        <v>50000</v>
      </c>
      <c r="G15" s="34">
        <v>45811</v>
      </c>
      <c r="H15" s="33">
        <v>50000</v>
      </c>
      <c r="I15" s="33"/>
      <c r="J15" s="58" t="s">
        <v>229</v>
      </c>
      <c r="K15" s="2"/>
      <c r="L15" s="3"/>
    </row>
    <row r="16" spans="1:12" s="5" customFormat="1" ht="237.75" customHeight="1" thickBot="1" x14ac:dyDescent="0.3">
      <c r="A16" s="13">
        <v>3</v>
      </c>
      <c r="B16" s="29" t="s">
        <v>54</v>
      </c>
      <c r="C16" s="30" t="s">
        <v>87</v>
      </c>
      <c r="D16" s="31" t="s">
        <v>91</v>
      </c>
      <c r="E16" s="32">
        <v>45796</v>
      </c>
      <c r="F16" s="33">
        <v>23600</v>
      </c>
      <c r="G16" s="34">
        <v>45812</v>
      </c>
      <c r="H16" s="35">
        <v>18000</v>
      </c>
      <c r="I16" s="35"/>
      <c r="J16" s="58" t="s">
        <v>229</v>
      </c>
      <c r="K16" s="2"/>
      <c r="L16" s="4"/>
    </row>
    <row r="17" spans="1:12" ht="210.75" customHeight="1" thickBot="1" x14ac:dyDescent="0.3">
      <c r="A17" s="14">
        <v>4</v>
      </c>
      <c r="B17" s="29" t="s">
        <v>51</v>
      </c>
      <c r="C17" s="36" t="s">
        <v>73</v>
      </c>
      <c r="D17" s="37" t="s">
        <v>75</v>
      </c>
      <c r="E17" s="38" t="s">
        <v>76</v>
      </c>
      <c r="F17" s="33">
        <v>44250.32</v>
      </c>
      <c r="G17" s="34">
        <v>45812</v>
      </c>
      <c r="H17" s="33">
        <v>44250.32</v>
      </c>
      <c r="I17" s="33"/>
      <c r="J17" s="58" t="s">
        <v>229</v>
      </c>
      <c r="K17" s="2"/>
      <c r="L17" s="3"/>
    </row>
    <row r="18" spans="1:12" s="5" customFormat="1" ht="213.75" customHeight="1" thickBot="1" x14ac:dyDescent="0.3">
      <c r="A18" s="14">
        <v>5</v>
      </c>
      <c r="B18" s="29" t="s">
        <v>55</v>
      </c>
      <c r="C18" s="30" t="s">
        <v>85</v>
      </c>
      <c r="D18" s="31" t="s">
        <v>86</v>
      </c>
      <c r="E18" s="32">
        <v>45798</v>
      </c>
      <c r="F18" s="33">
        <v>117642.48</v>
      </c>
      <c r="G18" s="34">
        <v>45812</v>
      </c>
      <c r="H18" s="35">
        <v>117642.48</v>
      </c>
      <c r="I18" s="35"/>
      <c r="J18" s="58" t="s">
        <v>229</v>
      </c>
      <c r="K18" s="2"/>
      <c r="L18" s="4"/>
    </row>
    <row r="19" spans="1:12" ht="195.75" customHeight="1" thickBot="1" x14ac:dyDescent="0.3">
      <c r="A19" s="14">
        <v>6</v>
      </c>
      <c r="B19" s="29" t="s">
        <v>56</v>
      </c>
      <c r="C19" s="30" t="s">
        <v>87</v>
      </c>
      <c r="D19" s="37" t="s">
        <v>88</v>
      </c>
      <c r="E19" s="38">
        <v>45804</v>
      </c>
      <c r="F19" s="33">
        <v>3000</v>
      </c>
      <c r="G19" s="34">
        <v>45812</v>
      </c>
      <c r="H19" s="33">
        <v>2700</v>
      </c>
      <c r="I19" s="33"/>
      <c r="J19" s="58" t="s">
        <v>229</v>
      </c>
      <c r="K19" s="2"/>
      <c r="L19" s="3"/>
    </row>
    <row r="20" spans="1:12" ht="216.75" customHeight="1" thickBot="1" x14ac:dyDescent="0.3">
      <c r="A20" s="13">
        <v>7</v>
      </c>
      <c r="B20" s="29" t="s">
        <v>48</v>
      </c>
      <c r="C20" s="36" t="s">
        <v>81</v>
      </c>
      <c r="D20" s="37" t="s">
        <v>82</v>
      </c>
      <c r="E20" s="38">
        <v>45797</v>
      </c>
      <c r="F20" s="33">
        <v>57230</v>
      </c>
      <c r="G20" s="34">
        <v>45812</v>
      </c>
      <c r="H20" s="39">
        <v>54805</v>
      </c>
      <c r="I20" s="33"/>
      <c r="J20" s="58" t="s">
        <v>229</v>
      </c>
      <c r="K20" s="2"/>
      <c r="L20" s="3"/>
    </row>
    <row r="21" spans="1:12" ht="222.75" customHeight="1" thickBot="1" x14ac:dyDescent="0.3">
      <c r="A21" s="13">
        <v>8</v>
      </c>
      <c r="B21" s="29" t="s">
        <v>41</v>
      </c>
      <c r="C21" s="36" t="s">
        <v>79</v>
      </c>
      <c r="D21" s="37" t="s">
        <v>80</v>
      </c>
      <c r="E21" s="38">
        <v>45796</v>
      </c>
      <c r="F21" s="39">
        <v>25481.39</v>
      </c>
      <c r="G21" s="34">
        <v>45812</v>
      </c>
      <c r="H21" s="39">
        <v>25481.39</v>
      </c>
      <c r="I21" s="33"/>
      <c r="J21" s="58" t="s">
        <v>229</v>
      </c>
      <c r="K21" s="2"/>
      <c r="L21" s="3"/>
    </row>
    <row r="22" spans="1:12" ht="198.75" customHeight="1" thickBot="1" x14ac:dyDescent="0.3">
      <c r="A22" s="13">
        <v>9</v>
      </c>
      <c r="B22" s="29" t="s">
        <v>128</v>
      </c>
      <c r="C22" s="36" t="s">
        <v>129</v>
      </c>
      <c r="D22" s="37" t="s">
        <v>130</v>
      </c>
      <c r="E22" s="38">
        <v>45799</v>
      </c>
      <c r="F22" s="39">
        <v>51299.74</v>
      </c>
      <c r="G22" s="34">
        <v>45812</v>
      </c>
      <c r="H22" s="39">
        <v>39126.92</v>
      </c>
      <c r="I22" s="33"/>
      <c r="J22" s="58" t="s">
        <v>229</v>
      </c>
      <c r="K22" s="2"/>
      <c r="L22" s="3"/>
    </row>
    <row r="23" spans="1:12" ht="198.75" customHeight="1" thickBot="1" x14ac:dyDescent="0.3">
      <c r="A23" s="13">
        <v>10</v>
      </c>
      <c r="B23" s="29" t="s">
        <v>58</v>
      </c>
      <c r="C23" s="36" t="s">
        <v>77</v>
      </c>
      <c r="D23" s="37" t="s">
        <v>78</v>
      </c>
      <c r="E23" s="38">
        <v>45789</v>
      </c>
      <c r="F23" s="39">
        <v>38794.620000000003</v>
      </c>
      <c r="G23" s="34">
        <v>45812</v>
      </c>
      <c r="H23" s="39">
        <v>35375.440000000002</v>
      </c>
      <c r="I23" s="33"/>
      <c r="J23" s="58" t="s">
        <v>229</v>
      </c>
      <c r="K23" s="2"/>
      <c r="L23" s="3"/>
    </row>
    <row r="24" spans="1:12" ht="240" customHeight="1" thickBot="1" x14ac:dyDescent="0.3">
      <c r="A24" s="13">
        <v>11</v>
      </c>
      <c r="B24" s="29" t="s">
        <v>39</v>
      </c>
      <c r="C24" s="36" t="s">
        <v>73</v>
      </c>
      <c r="D24" s="37" t="s">
        <v>74</v>
      </c>
      <c r="E24" s="38">
        <v>45789</v>
      </c>
      <c r="F24" s="39">
        <v>34163.18</v>
      </c>
      <c r="G24" s="34">
        <v>45812</v>
      </c>
      <c r="H24" s="39">
        <v>34163.18</v>
      </c>
      <c r="I24" s="33"/>
      <c r="J24" s="58" t="s">
        <v>229</v>
      </c>
      <c r="K24" s="2"/>
      <c r="L24" s="3"/>
    </row>
    <row r="25" spans="1:12" ht="189.75" customHeight="1" thickBot="1" x14ac:dyDescent="0.3">
      <c r="A25" s="14">
        <v>12</v>
      </c>
      <c r="B25" s="29" t="s">
        <v>59</v>
      </c>
      <c r="C25" s="36" t="s">
        <v>89</v>
      </c>
      <c r="D25" s="37" t="s">
        <v>90</v>
      </c>
      <c r="E25" s="38">
        <v>45800</v>
      </c>
      <c r="F25" s="39">
        <v>119805.4</v>
      </c>
      <c r="G25" s="40">
        <v>45812</v>
      </c>
      <c r="H25" s="39">
        <v>114728.9</v>
      </c>
      <c r="I25" s="33"/>
      <c r="J25" s="58" t="s">
        <v>229</v>
      </c>
      <c r="K25" s="2"/>
      <c r="L25" s="3"/>
    </row>
    <row r="26" spans="1:12" s="5" customFormat="1" ht="213.75" customHeight="1" thickBot="1" x14ac:dyDescent="0.3">
      <c r="A26" s="13">
        <v>13</v>
      </c>
      <c r="B26" s="29" t="s">
        <v>50</v>
      </c>
      <c r="C26" s="30" t="s">
        <v>83</v>
      </c>
      <c r="D26" s="31" t="s">
        <v>84</v>
      </c>
      <c r="E26" s="32">
        <v>45839</v>
      </c>
      <c r="F26" s="41">
        <v>4249057.75</v>
      </c>
      <c r="G26" s="40">
        <v>45812</v>
      </c>
      <c r="H26" s="41">
        <v>4249057.75</v>
      </c>
      <c r="I26" s="35"/>
      <c r="J26" s="58" t="s">
        <v>229</v>
      </c>
      <c r="K26" s="2"/>
      <c r="L26" s="4"/>
    </row>
    <row r="27" spans="1:12" s="5" customFormat="1" ht="230.25" customHeight="1" thickBot="1" x14ac:dyDescent="0.3">
      <c r="A27" s="13">
        <v>14</v>
      </c>
      <c r="B27" s="29" t="s">
        <v>60</v>
      </c>
      <c r="C27" s="30" t="s">
        <v>93</v>
      </c>
      <c r="D27" s="31" t="s">
        <v>103</v>
      </c>
      <c r="E27" s="32">
        <v>45783</v>
      </c>
      <c r="F27" s="41">
        <v>114045.88</v>
      </c>
      <c r="G27" s="34">
        <v>45814</v>
      </c>
      <c r="H27" s="41">
        <v>114045.88</v>
      </c>
      <c r="I27" s="35"/>
      <c r="J27" s="58" t="s">
        <v>229</v>
      </c>
      <c r="K27" s="2"/>
      <c r="L27" s="4"/>
    </row>
    <row r="28" spans="1:12" s="5" customFormat="1" ht="212.25" customHeight="1" thickBot="1" x14ac:dyDescent="0.3">
      <c r="A28" s="14">
        <v>15</v>
      </c>
      <c r="B28" s="29" t="s">
        <v>38</v>
      </c>
      <c r="C28" s="30" t="s">
        <v>93</v>
      </c>
      <c r="D28" s="31" t="s">
        <v>94</v>
      </c>
      <c r="E28" s="32">
        <v>45808</v>
      </c>
      <c r="F28" s="41">
        <v>371341.78</v>
      </c>
      <c r="G28" s="34">
        <v>45814</v>
      </c>
      <c r="H28" s="41">
        <v>371341.78</v>
      </c>
      <c r="I28" s="35"/>
      <c r="J28" s="58" t="s">
        <v>229</v>
      </c>
      <c r="K28" s="2"/>
      <c r="L28" s="4"/>
    </row>
    <row r="29" spans="1:12" s="5" customFormat="1" ht="207.75" customHeight="1" thickBot="1" x14ac:dyDescent="0.3">
      <c r="A29" s="14">
        <v>16</v>
      </c>
      <c r="B29" s="29" t="s">
        <v>35</v>
      </c>
      <c r="C29" s="30" t="s">
        <v>44</v>
      </c>
      <c r="D29" s="31" t="s">
        <v>92</v>
      </c>
      <c r="E29" s="32">
        <v>45804</v>
      </c>
      <c r="F29" s="41">
        <v>16341</v>
      </c>
      <c r="G29" s="34">
        <v>45814</v>
      </c>
      <c r="H29" s="41">
        <v>16341</v>
      </c>
      <c r="I29" s="35"/>
      <c r="J29" s="58" t="s">
        <v>229</v>
      </c>
      <c r="K29" s="2"/>
      <c r="L29" s="4"/>
    </row>
    <row r="30" spans="1:12" s="5" customFormat="1" ht="200.25" customHeight="1" thickBot="1" x14ac:dyDescent="0.3">
      <c r="A30" s="14">
        <v>17</v>
      </c>
      <c r="B30" s="29" t="s">
        <v>36</v>
      </c>
      <c r="C30" s="30" t="s">
        <v>45</v>
      </c>
      <c r="D30" s="31" t="s">
        <v>125</v>
      </c>
      <c r="E30" s="32">
        <v>45804</v>
      </c>
      <c r="F30" s="41">
        <v>630609.49</v>
      </c>
      <c r="G30" s="34">
        <v>45814</v>
      </c>
      <c r="H30" s="41">
        <v>324444.59000000003</v>
      </c>
      <c r="I30" s="35"/>
      <c r="J30" s="58" t="s">
        <v>229</v>
      </c>
      <c r="K30" s="2"/>
      <c r="L30" s="4"/>
    </row>
    <row r="31" spans="1:12" s="5" customFormat="1" ht="213.75" customHeight="1" thickBot="1" x14ac:dyDescent="0.3">
      <c r="A31" s="14">
        <v>18</v>
      </c>
      <c r="B31" s="29" t="s">
        <v>37</v>
      </c>
      <c r="C31" s="30" t="s">
        <v>46</v>
      </c>
      <c r="D31" s="31" t="s">
        <v>124</v>
      </c>
      <c r="E31" s="32">
        <v>45804</v>
      </c>
      <c r="F31" s="41">
        <v>250250.36</v>
      </c>
      <c r="G31" s="34">
        <v>45814</v>
      </c>
      <c r="H31" s="41">
        <v>250250.36</v>
      </c>
      <c r="I31" s="35"/>
      <c r="J31" s="58" t="s">
        <v>229</v>
      </c>
      <c r="K31" s="2"/>
      <c r="L31" s="4"/>
    </row>
    <row r="32" spans="1:12" s="5" customFormat="1" ht="188.25" customHeight="1" thickBot="1" x14ac:dyDescent="0.3">
      <c r="A32" s="14">
        <v>19</v>
      </c>
      <c r="B32" s="29" t="s">
        <v>217</v>
      </c>
      <c r="C32" s="30" t="s">
        <v>71</v>
      </c>
      <c r="D32" s="31" t="s">
        <v>72</v>
      </c>
      <c r="E32" s="32">
        <v>45803</v>
      </c>
      <c r="F32" s="41">
        <v>264183.12</v>
      </c>
      <c r="G32" s="34">
        <v>45814</v>
      </c>
      <c r="H32" s="41">
        <v>252988.92</v>
      </c>
      <c r="I32" s="35"/>
      <c r="J32" s="58" t="s">
        <v>229</v>
      </c>
      <c r="K32" s="2"/>
      <c r="L32" s="4"/>
    </row>
    <row r="33" spans="1:12" s="5" customFormat="1" ht="189.75" customHeight="1" thickBot="1" x14ac:dyDescent="0.3">
      <c r="A33" s="13">
        <v>20</v>
      </c>
      <c r="B33" s="29" t="s">
        <v>62</v>
      </c>
      <c r="C33" s="30" t="s">
        <v>96</v>
      </c>
      <c r="D33" s="31" t="s">
        <v>97</v>
      </c>
      <c r="E33" s="32">
        <v>45798</v>
      </c>
      <c r="F33" s="41">
        <v>23240</v>
      </c>
      <c r="G33" s="34">
        <v>45814</v>
      </c>
      <c r="H33" s="41">
        <v>22078</v>
      </c>
      <c r="I33" s="35"/>
      <c r="J33" s="58" t="s">
        <v>229</v>
      </c>
      <c r="K33" s="2"/>
      <c r="L33" s="4"/>
    </row>
    <row r="34" spans="1:12" s="5" customFormat="1" ht="197.25" customHeight="1" thickBot="1" x14ac:dyDescent="0.3">
      <c r="A34" s="14">
        <v>21</v>
      </c>
      <c r="B34" s="29" t="s">
        <v>63</v>
      </c>
      <c r="C34" s="30" t="s">
        <v>98</v>
      </c>
      <c r="D34" s="31" t="s">
        <v>99</v>
      </c>
      <c r="E34" s="32">
        <v>45805</v>
      </c>
      <c r="F34" s="41">
        <v>211301.77</v>
      </c>
      <c r="G34" s="34">
        <v>45814</v>
      </c>
      <c r="H34" s="41">
        <v>211301.77</v>
      </c>
      <c r="I34" s="35"/>
      <c r="J34" s="58" t="s">
        <v>229</v>
      </c>
      <c r="K34" s="2"/>
      <c r="L34" s="4"/>
    </row>
    <row r="35" spans="1:12" s="5" customFormat="1" ht="206.25" customHeight="1" thickBot="1" x14ac:dyDescent="0.3">
      <c r="A35" s="14">
        <v>22</v>
      </c>
      <c r="B35" s="29" t="s">
        <v>33</v>
      </c>
      <c r="C35" s="30" t="s">
        <v>104</v>
      </c>
      <c r="D35" s="31" t="s">
        <v>105</v>
      </c>
      <c r="E35" s="32">
        <v>45804</v>
      </c>
      <c r="F35" s="41">
        <v>5310</v>
      </c>
      <c r="G35" s="34">
        <v>45818</v>
      </c>
      <c r="H35" s="41">
        <v>5085</v>
      </c>
      <c r="I35" s="35"/>
      <c r="J35" s="58" t="s">
        <v>229</v>
      </c>
      <c r="K35" s="2"/>
      <c r="L35" s="4"/>
    </row>
    <row r="36" spans="1:12" s="5" customFormat="1" ht="208.5" customHeight="1" thickBot="1" x14ac:dyDescent="0.3">
      <c r="A36" s="14">
        <v>23</v>
      </c>
      <c r="B36" s="29" t="s">
        <v>47</v>
      </c>
      <c r="C36" s="30" t="s">
        <v>106</v>
      </c>
      <c r="D36" s="31" t="s">
        <v>107</v>
      </c>
      <c r="E36" s="32">
        <v>45804</v>
      </c>
      <c r="F36" s="41">
        <v>38902</v>
      </c>
      <c r="G36" s="34">
        <v>45818</v>
      </c>
      <c r="H36" s="41">
        <v>37069.5</v>
      </c>
      <c r="I36" s="35"/>
      <c r="J36" s="58" t="s">
        <v>229</v>
      </c>
      <c r="K36" s="2"/>
      <c r="L36" s="4"/>
    </row>
    <row r="37" spans="1:12" s="5" customFormat="1" ht="194.25" customHeight="1" thickBot="1" x14ac:dyDescent="0.3">
      <c r="A37" s="14">
        <v>24</v>
      </c>
      <c r="B37" s="29" t="s">
        <v>100</v>
      </c>
      <c r="C37" s="30" t="s">
        <v>101</v>
      </c>
      <c r="D37" s="31" t="s">
        <v>102</v>
      </c>
      <c r="E37" s="32">
        <v>45805</v>
      </c>
      <c r="F37" s="41">
        <v>39884</v>
      </c>
      <c r="G37" s="34">
        <v>45818</v>
      </c>
      <c r="H37" s="41">
        <v>38194</v>
      </c>
      <c r="I37" s="35"/>
      <c r="J37" s="58" t="s">
        <v>229</v>
      </c>
      <c r="K37" s="2"/>
      <c r="L37" s="4"/>
    </row>
    <row r="38" spans="1:12" s="5" customFormat="1" ht="176.25" customHeight="1" thickBot="1" x14ac:dyDescent="0.3">
      <c r="A38" s="14">
        <v>25</v>
      </c>
      <c r="B38" s="29" t="s">
        <v>41</v>
      </c>
      <c r="C38" s="30" t="s">
        <v>73</v>
      </c>
      <c r="D38" s="31" t="s">
        <v>137</v>
      </c>
      <c r="E38" s="32">
        <v>45803</v>
      </c>
      <c r="F38" s="41">
        <v>26747.06</v>
      </c>
      <c r="G38" s="34">
        <v>45820</v>
      </c>
      <c r="H38" s="41">
        <v>26747.06</v>
      </c>
      <c r="I38" s="35"/>
      <c r="J38" s="58" t="s">
        <v>229</v>
      </c>
      <c r="K38" s="2"/>
      <c r="L38" s="4"/>
    </row>
    <row r="39" spans="1:12" s="5" customFormat="1" ht="194.25" customHeight="1" thickBot="1" x14ac:dyDescent="0.3">
      <c r="A39" s="14">
        <v>26</v>
      </c>
      <c r="B39" s="29" t="s">
        <v>111</v>
      </c>
      <c r="C39" s="30" t="s">
        <v>87</v>
      </c>
      <c r="D39" s="31" t="s">
        <v>112</v>
      </c>
      <c r="E39" s="32">
        <v>45814</v>
      </c>
      <c r="F39" s="41">
        <v>3000</v>
      </c>
      <c r="G39" s="34">
        <v>45820</v>
      </c>
      <c r="H39" s="41">
        <v>2700</v>
      </c>
      <c r="I39" s="35"/>
      <c r="J39" s="58" t="s">
        <v>229</v>
      </c>
      <c r="K39" s="2"/>
      <c r="L39" s="4"/>
    </row>
    <row r="40" spans="1:12" s="5" customFormat="1" ht="194.25" customHeight="1" thickBot="1" x14ac:dyDescent="0.3">
      <c r="A40" s="14">
        <v>27</v>
      </c>
      <c r="B40" s="29" t="s">
        <v>65</v>
      </c>
      <c r="C40" s="30" t="s">
        <v>87</v>
      </c>
      <c r="D40" s="31" t="s">
        <v>136</v>
      </c>
      <c r="E40" s="32">
        <v>45814</v>
      </c>
      <c r="F40" s="41">
        <v>3000</v>
      </c>
      <c r="G40" s="34">
        <v>45820</v>
      </c>
      <c r="H40" s="41">
        <v>2700</v>
      </c>
      <c r="I40" s="35"/>
      <c r="J40" s="58" t="s">
        <v>229</v>
      </c>
      <c r="K40" s="2"/>
      <c r="L40" s="4"/>
    </row>
    <row r="41" spans="1:12" s="5" customFormat="1" ht="218.25" customHeight="1" thickBot="1" x14ac:dyDescent="0.3">
      <c r="A41" s="14">
        <v>28</v>
      </c>
      <c r="B41" s="29" t="s">
        <v>66</v>
      </c>
      <c r="C41" s="30" t="s">
        <v>209</v>
      </c>
      <c r="D41" s="31" t="s">
        <v>125</v>
      </c>
      <c r="E41" s="32">
        <v>45801</v>
      </c>
      <c r="F41" s="41">
        <v>630609.49</v>
      </c>
      <c r="G41" s="34">
        <v>45820</v>
      </c>
      <c r="H41" s="41">
        <v>630609.49</v>
      </c>
      <c r="I41" s="35"/>
      <c r="J41" s="58" t="s">
        <v>229</v>
      </c>
      <c r="K41" s="2"/>
      <c r="L41" s="4"/>
    </row>
    <row r="42" spans="1:12" s="5" customFormat="1" ht="221.25" customHeight="1" thickBot="1" x14ac:dyDescent="0.3">
      <c r="A42" s="14">
        <v>29</v>
      </c>
      <c r="B42" s="29" t="s">
        <v>40</v>
      </c>
      <c r="C42" s="30" t="s">
        <v>126</v>
      </c>
      <c r="D42" s="31" t="s">
        <v>127</v>
      </c>
      <c r="E42" s="32">
        <v>45812</v>
      </c>
      <c r="F42" s="41">
        <v>37288</v>
      </c>
      <c r="G42" s="34">
        <v>45820</v>
      </c>
      <c r="H42" s="41">
        <v>37288</v>
      </c>
      <c r="I42" s="35"/>
      <c r="J42" s="58" t="s">
        <v>229</v>
      </c>
      <c r="K42" s="2"/>
      <c r="L42" s="4"/>
    </row>
    <row r="43" spans="1:12" s="5" customFormat="1" ht="249.75" customHeight="1" thickBot="1" x14ac:dyDescent="0.3">
      <c r="A43" s="14">
        <v>30</v>
      </c>
      <c r="B43" s="29" t="s">
        <v>108</v>
      </c>
      <c r="C43" s="30" t="s">
        <v>73</v>
      </c>
      <c r="D43" s="31" t="s">
        <v>109</v>
      </c>
      <c r="E43" s="32" t="s">
        <v>110</v>
      </c>
      <c r="F43" s="41">
        <v>251120.91</v>
      </c>
      <c r="G43" s="34">
        <v>45820</v>
      </c>
      <c r="H43" s="41">
        <v>240480.19</v>
      </c>
      <c r="I43" s="35"/>
      <c r="J43" s="58" t="s">
        <v>229</v>
      </c>
      <c r="K43" s="2"/>
      <c r="L43" s="4"/>
    </row>
    <row r="44" spans="1:12" s="5" customFormat="1" ht="195.75" customHeight="1" thickBot="1" x14ac:dyDescent="0.3">
      <c r="A44" s="14">
        <v>31</v>
      </c>
      <c r="B44" s="29" t="s">
        <v>67</v>
      </c>
      <c r="C44" s="30" t="s">
        <v>116</v>
      </c>
      <c r="D44" s="31" t="s">
        <v>117</v>
      </c>
      <c r="E44" s="32">
        <v>45806</v>
      </c>
      <c r="F44" s="41">
        <v>232340</v>
      </c>
      <c r="G44" s="34">
        <v>45821</v>
      </c>
      <c r="H44" s="41">
        <v>232340</v>
      </c>
      <c r="I44" s="35"/>
      <c r="J44" s="58" t="s">
        <v>229</v>
      </c>
      <c r="K44" s="2"/>
      <c r="L44" s="4"/>
    </row>
    <row r="45" spans="1:12" s="5" customFormat="1" ht="197.25" customHeight="1" thickBot="1" x14ac:dyDescent="0.3">
      <c r="A45" s="14">
        <v>32</v>
      </c>
      <c r="B45" s="29" t="s">
        <v>34</v>
      </c>
      <c r="C45" s="30" t="s">
        <v>113</v>
      </c>
      <c r="D45" s="31" t="s">
        <v>114</v>
      </c>
      <c r="E45" s="32" t="s">
        <v>115</v>
      </c>
      <c r="F45" s="41">
        <v>34020</v>
      </c>
      <c r="G45" s="34">
        <v>45821</v>
      </c>
      <c r="H45" s="41">
        <v>34020</v>
      </c>
      <c r="I45" s="35"/>
      <c r="J45" s="58" t="s">
        <v>229</v>
      </c>
      <c r="K45" s="2"/>
      <c r="L45" s="4"/>
    </row>
    <row r="46" spans="1:12" s="5" customFormat="1" ht="186.75" customHeight="1" thickBot="1" x14ac:dyDescent="0.3">
      <c r="A46" s="13">
        <v>33</v>
      </c>
      <c r="B46" s="29" t="s">
        <v>68</v>
      </c>
      <c r="C46" s="30" t="s">
        <v>118</v>
      </c>
      <c r="D46" s="31" t="s">
        <v>119</v>
      </c>
      <c r="E46" s="32">
        <v>45808</v>
      </c>
      <c r="F46" s="41">
        <v>18880</v>
      </c>
      <c r="G46" s="34">
        <v>45821</v>
      </c>
      <c r="H46" s="41">
        <v>18080</v>
      </c>
      <c r="I46" s="35"/>
      <c r="J46" s="58" t="s">
        <v>229</v>
      </c>
      <c r="K46" s="2"/>
      <c r="L46" s="4"/>
    </row>
    <row r="47" spans="1:12" s="5" customFormat="1" ht="209.25" customHeight="1" thickBot="1" x14ac:dyDescent="0.3">
      <c r="A47" s="15">
        <v>34</v>
      </c>
      <c r="B47" s="29" t="s">
        <v>49</v>
      </c>
      <c r="C47" s="30" t="s">
        <v>122</v>
      </c>
      <c r="D47" s="31" t="s">
        <v>123</v>
      </c>
      <c r="E47" s="32">
        <v>45811</v>
      </c>
      <c r="F47" s="35">
        <v>20051.88</v>
      </c>
      <c r="G47" s="34">
        <v>45821</v>
      </c>
      <c r="H47" s="35">
        <v>19202.23</v>
      </c>
      <c r="I47" s="41"/>
      <c r="J47" s="58" t="s">
        <v>229</v>
      </c>
      <c r="K47" s="2"/>
      <c r="L47" s="4"/>
    </row>
    <row r="48" spans="1:12" s="5" customFormat="1" ht="209.25" customHeight="1" thickBot="1" x14ac:dyDescent="0.3">
      <c r="A48" s="15">
        <v>35</v>
      </c>
      <c r="B48" s="29" t="s">
        <v>69</v>
      </c>
      <c r="C48" s="30" t="s">
        <v>181</v>
      </c>
      <c r="D48" s="31" t="s">
        <v>182</v>
      </c>
      <c r="E48" s="32">
        <v>45810</v>
      </c>
      <c r="F48" s="41">
        <v>224200</v>
      </c>
      <c r="G48" s="34">
        <v>45824</v>
      </c>
      <c r="H48" s="41">
        <v>214700</v>
      </c>
      <c r="I48" s="41"/>
      <c r="J48" s="58" t="s">
        <v>229</v>
      </c>
      <c r="K48" s="2"/>
      <c r="L48" s="4"/>
    </row>
    <row r="49" spans="1:12" s="5" customFormat="1" ht="213" customHeight="1" thickBot="1" x14ac:dyDescent="0.3">
      <c r="A49" s="14">
        <v>36</v>
      </c>
      <c r="B49" s="29" t="s">
        <v>40</v>
      </c>
      <c r="C49" s="30" t="s">
        <v>131</v>
      </c>
      <c r="D49" s="31" t="s">
        <v>132</v>
      </c>
      <c r="E49" s="32">
        <v>45817</v>
      </c>
      <c r="F49" s="41">
        <v>32096</v>
      </c>
      <c r="G49" s="34">
        <v>45821</v>
      </c>
      <c r="H49" s="41">
        <v>32096</v>
      </c>
      <c r="I49" s="35"/>
      <c r="J49" s="58" t="s">
        <v>229</v>
      </c>
      <c r="K49" s="2"/>
      <c r="L49" s="4"/>
    </row>
    <row r="50" spans="1:12" s="5" customFormat="1" ht="283.5" customHeight="1" thickBot="1" x14ac:dyDescent="0.3">
      <c r="A50" s="14">
        <v>37</v>
      </c>
      <c r="B50" s="29" t="s">
        <v>150</v>
      </c>
      <c r="C50" s="30" t="s">
        <v>151</v>
      </c>
      <c r="D50" s="31" t="s">
        <v>152</v>
      </c>
      <c r="E50" s="32">
        <v>45813</v>
      </c>
      <c r="F50" s="41">
        <v>336539.48</v>
      </c>
      <c r="G50" s="34">
        <v>45824</v>
      </c>
      <c r="H50" s="41">
        <v>332869.21000000002</v>
      </c>
      <c r="I50" s="35"/>
      <c r="J50" s="58" t="s">
        <v>229</v>
      </c>
      <c r="K50" s="2"/>
      <c r="L50" s="4"/>
    </row>
    <row r="51" spans="1:12" s="5" customFormat="1" ht="213" customHeight="1" thickBot="1" x14ac:dyDescent="0.3">
      <c r="A51" s="14">
        <v>38</v>
      </c>
      <c r="B51" s="29" t="s">
        <v>149</v>
      </c>
      <c r="C51" s="30" t="s">
        <v>176</v>
      </c>
      <c r="D51" s="31" t="s">
        <v>177</v>
      </c>
      <c r="E51" s="32">
        <v>45811</v>
      </c>
      <c r="F51" s="41">
        <v>10800</v>
      </c>
      <c r="G51" s="34">
        <v>45824</v>
      </c>
      <c r="H51" s="41">
        <v>10260</v>
      </c>
      <c r="I51" s="35"/>
      <c r="J51" s="58" t="s">
        <v>229</v>
      </c>
      <c r="K51" s="2"/>
      <c r="L51" s="4"/>
    </row>
    <row r="52" spans="1:12" s="5" customFormat="1" ht="213" customHeight="1" thickBot="1" x14ac:dyDescent="0.3">
      <c r="A52" s="14">
        <v>39</v>
      </c>
      <c r="B52" s="29" t="s">
        <v>149</v>
      </c>
      <c r="C52" s="30" t="s">
        <v>176</v>
      </c>
      <c r="D52" s="31" t="s">
        <v>178</v>
      </c>
      <c r="E52" s="32">
        <v>45811</v>
      </c>
      <c r="F52" s="41">
        <v>26400</v>
      </c>
      <c r="G52" s="34">
        <v>45824</v>
      </c>
      <c r="H52" s="41">
        <v>25080</v>
      </c>
      <c r="I52" s="35"/>
      <c r="J52" s="58" t="s">
        <v>229</v>
      </c>
      <c r="K52" s="2"/>
      <c r="L52" s="4"/>
    </row>
    <row r="53" spans="1:12" s="5" customFormat="1" ht="213" customHeight="1" thickBot="1" x14ac:dyDescent="0.3">
      <c r="A53" s="14">
        <v>40</v>
      </c>
      <c r="B53" s="29" t="s">
        <v>51</v>
      </c>
      <c r="C53" s="30" t="s">
        <v>73</v>
      </c>
      <c r="D53" s="31" t="s">
        <v>210</v>
      </c>
      <c r="E53" s="32" t="s">
        <v>211</v>
      </c>
      <c r="F53" s="41">
        <v>36102.26</v>
      </c>
      <c r="G53" s="34">
        <v>45824</v>
      </c>
      <c r="H53" s="41">
        <v>36102.26</v>
      </c>
      <c r="I53" s="35"/>
      <c r="J53" s="58" t="s">
        <v>229</v>
      </c>
      <c r="K53" s="2"/>
      <c r="L53" s="4"/>
    </row>
    <row r="54" spans="1:12" s="5" customFormat="1" ht="223.5" customHeight="1" thickBot="1" x14ac:dyDescent="0.3">
      <c r="A54" s="14">
        <v>41</v>
      </c>
      <c r="B54" s="29" t="s">
        <v>69</v>
      </c>
      <c r="C54" s="30" t="s">
        <v>120</v>
      </c>
      <c r="D54" s="31" t="s">
        <v>121</v>
      </c>
      <c r="E54" s="32">
        <v>45810</v>
      </c>
      <c r="F54" s="41">
        <v>230100</v>
      </c>
      <c r="G54" s="34">
        <v>45821</v>
      </c>
      <c r="H54" s="41">
        <v>220350</v>
      </c>
      <c r="I54" s="35"/>
      <c r="J54" s="58" t="s">
        <v>229</v>
      </c>
      <c r="K54" s="2"/>
      <c r="L54" s="4"/>
    </row>
    <row r="55" spans="1:12" s="5" customFormat="1" ht="213" customHeight="1" thickBot="1" x14ac:dyDescent="0.3">
      <c r="A55" s="14">
        <v>42</v>
      </c>
      <c r="B55" s="29" t="s">
        <v>153</v>
      </c>
      <c r="C55" s="30" t="s">
        <v>87</v>
      </c>
      <c r="D55" s="31" t="s">
        <v>154</v>
      </c>
      <c r="E55" s="32">
        <v>45819</v>
      </c>
      <c r="F55" s="41">
        <v>3000</v>
      </c>
      <c r="G55" s="34">
        <v>45824</v>
      </c>
      <c r="H55" s="41">
        <v>2700</v>
      </c>
      <c r="I55" s="35"/>
      <c r="J55" s="58" t="s">
        <v>229</v>
      </c>
      <c r="K55" s="2"/>
      <c r="L55" s="4"/>
    </row>
    <row r="56" spans="1:12" s="5" customFormat="1" ht="213" customHeight="1" thickBot="1" x14ac:dyDescent="0.3">
      <c r="A56" s="14">
        <v>43</v>
      </c>
      <c r="B56" s="29" t="s">
        <v>155</v>
      </c>
      <c r="C56" s="30" t="s">
        <v>87</v>
      </c>
      <c r="D56" s="31" t="s">
        <v>156</v>
      </c>
      <c r="E56" s="32">
        <v>45819</v>
      </c>
      <c r="F56" s="41">
        <v>4500</v>
      </c>
      <c r="G56" s="34">
        <v>45824</v>
      </c>
      <c r="H56" s="41">
        <v>4050</v>
      </c>
      <c r="I56" s="35"/>
      <c r="J56" s="58" t="s">
        <v>229</v>
      </c>
      <c r="K56" s="2"/>
      <c r="L56" s="4"/>
    </row>
    <row r="57" spans="1:12" s="5" customFormat="1" ht="213" customHeight="1" thickBot="1" x14ac:dyDescent="0.3">
      <c r="A57" s="14">
        <v>44</v>
      </c>
      <c r="B57" s="29" t="s">
        <v>158</v>
      </c>
      <c r="C57" s="30" t="s">
        <v>87</v>
      </c>
      <c r="D57" s="31" t="s">
        <v>159</v>
      </c>
      <c r="E57" s="32">
        <v>45814</v>
      </c>
      <c r="F57" s="41">
        <v>4500</v>
      </c>
      <c r="G57" s="34">
        <v>45824</v>
      </c>
      <c r="H57" s="41">
        <v>4050</v>
      </c>
      <c r="I57" s="35"/>
      <c r="J57" s="58" t="s">
        <v>229</v>
      </c>
      <c r="K57" s="2"/>
      <c r="L57" s="4"/>
    </row>
    <row r="58" spans="1:12" s="5" customFormat="1" ht="213" customHeight="1" thickBot="1" x14ac:dyDescent="0.3">
      <c r="A58" s="14">
        <v>45</v>
      </c>
      <c r="B58" s="29" t="s">
        <v>163</v>
      </c>
      <c r="C58" s="30" t="s">
        <v>87</v>
      </c>
      <c r="D58" s="31" t="s">
        <v>188</v>
      </c>
      <c r="E58" s="32">
        <v>45813</v>
      </c>
      <c r="F58" s="41">
        <v>50000</v>
      </c>
      <c r="G58" s="34">
        <v>45828</v>
      </c>
      <c r="H58" s="41">
        <v>45000</v>
      </c>
      <c r="I58" s="35"/>
      <c r="J58" s="58" t="s">
        <v>229</v>
      </c>
      <c r="K58" s="2"/>
      <c r="L58" s="4"/>
    </row>
    <row r="59" spans="1:12" s="5" customFormat="1" ht="213" customHeight="1" thickBot="1" x14ac:dyDescent="0.3">
      <c r="A59" s="14">
        <v>46</v>
      </c>
      <c r="B59" s="29" t="s">
        <v>183</v>
      </c>
      <c r="C59" s="30" t="s">
        <v>184</v>
      </c>
      <c r="D59" s="31" t="s">
        <v>185</v>
      </c>
      <c r="E59" s="32">
        <v>45820</v>
      </c>
      <c r="F59" s="41">
        <v>3000</v>
      </c>
      <c r="G59" s="34">
        <v>45828</v>
      </c>
      <c r="H59" s="41">
        <v>3000</v>
      </c>
      <c r="I59" s="35"/>
      <c r="J59" s="58" t="s">
        <v>229</v>
      </c>
      <c r="K59" s="2"/>
      <c r="L59" s="4"/>
    </row>
    <row r="60" spans="1:12" s="5" customFormat="1" ht="213" customHeight="1" thickBot="1" x14ac:dyDescent="0.3">
      <c r="A60" s="14">
        <v>47</v>
      </c>
      <c r="B60" s="29" t="s">
        <v>164</v>
      </c>
      <c r="C60" s="30" t="s">
        <v>179</v>
      </c>
      <c r="D60" s="31" t="s">
        <v>180</v>
      </c>
      <c r="E60" s="32">
        <v>45818</v>
      </c>
      <c r="F60" s="41">
        <v>70800</v>
      </c>
      <c r="G60" s="34">
        <v>45828</v>
      </c>
      <c r="H60" s="41">
        <v>70800</v>
      </c>
      <c r="I60" s="35"/>
      <c r="J60" s="58" t="s">
        <v>229</v>
      </c>
      <c r="K60" s="2"/>
      <c r="L60" s="4"/>
    </row>
    <row r="61" spans="1:12" s="5" customFormat="1" ht="213" customHeight="1" thickBot="1" x14ac:dyDescent="0.3">
      <c r="A61" s="14">
        <v>48</v>
      </c>
      <c r="B61" s="29" t="s">
        <v>58</v>
      </c>
      <c r="C61" s="30" t="s">
        <v>212</v>
      </c>
      <c r="D61" s="31" t="s">
        <v>213</v>
      </c>
      <c r="E61" s="32">
        <v>45819</v>
      </c>
      <c r="F61" s="41">
        <v>47163.18</v>
      </c>
      <c r="G61" s="34">
        <v>45828</v>
      </c>
      <c r="H61" s="41">
        <v>43006.43</v>
      </c>
      <c r="I61" s="35"/>
      <c r="J61" s="58" t="s">
        <v>229</v>
      </c>
      <c r="K61" s="2"/>
      <c r="L61" s="4"/>
    </row>
    <row r="62" spans="1:12" s="5" customFormat="1" ht="213" customHeight="1" thickBot="1" x14ac:dyDescent="0.3">
      <c r="A62" s="14">
        <v>49</v>
      </c>
      <c r="B62" s="29" t="s">
        <v>214</v>
      </c>
      <c r="C62" s="30" t="s">
        <v>215</v>
      </c>
      <c r="D62" s="31" t="s">
        <v>216</v>
      </c>
      <c r="E62" s="32">
        <v>45811</v>
      </c>
      <c r="F62" s="41">
        <v>34898.5</v>
      </c>
      <c r="G62" s="34">
        <v>45828</v>
      </c>
      <c r="H62" s="41">
        <v>33419.75</v>
      </c>
      <c r="I62" s="35"/>
      <c r="J62" s="58" t="s">
        <v>229</v>
      </c>
      <c r="K62" s="2"/>
      <c r="L62" s="4"/>
    </row>
    <row r="63" spans="1:12" s="5" customFormat="1" ht="213" customHeight="1" thickBot="1" x14ac:dyDescent="0.3">
      <c r="A63" s="14">
        <v>50</v>
      </c>
      <c r="B63" s="29" t="s">
        <v>165</v>
      </c>
      <c r="C63" s="30" t="s">
        <v>87</v>
      </c>
      <c r="D63" s="31" t="s">
        <v>172</v>
      </c>
      <c r="E63" s="32">
        <v>45825</v>
      </c>
      <c r="F63" s="41">
        <v>4500</v>
      </c>
      <c r="G63" s="34">
        <v>45832</v>
      </c>
      <c r="H63" s="41">
        <v>4050</v>
      </c>
      <c r="I63" s="35"/>
      <c r="J63" s="58" t="s">
        <v>229</v>
      </c>
      <c r="K63" s="2"/>
      <c r="L63" s="4"/>
    </row>
    <row r="64" spans="1:12" s="5" customFormat="1" ht="213" customHeight="1" thickBot="1" x14ac:dyDescent="0.3">
      <c r="A64" s="14">
        <v>51</v>
      </c>
      <c r="B64" s="29" t="s">
        <v>166</v>
      </c>
      <c r="C64" s="30" t="s">
        <v>219</v>
      </c>
      <c r="D64" s="31" t="s">
        <v>220</v>
      </c>
      <c r="E64" s="32">
        <v>45798</v>
      </c>
      <c r="F64" s="41">
        <v>174997.23</v>
      </c>
      <c r="G64" s="34">
        <v>45832</v>
      </c>
      <c r="H64" s="41">
        <v>167582.1</v>
      </c>
      <c r="I64" s="35"/>
      <c r="J64" s="58" t="s">
        <v>229</v>
      </c>
      <c r="K64" s="2"/>
      <c r="L64" s="4"/>
    </row>
    <row r="65" spans="1:12" s="5" customFormat="1" ht="213" customHeight="1" thickBot="1" x14ac:dyDescent="0.3">
      <c r="A65" s="14">
        <v>52</v>
      </c>
      <c r="B65" s="29" t="s">
        <v>218</v>
      </c>
      <c r="C65" s="30" t="s">
        <v>170</v>
      </c>
      <c r="D65" s="31" t="s">
        <v>171</v>
      </c>
      <c r="E65" s="32">
        <v>45819</v>
      </c>
      <c r="F65" s="41">
        <v>20000</v>
      </c>
      <c r="G65" s="34">
        <v>45832</v>
      </c>
      <c r="H65" s="41">
        <v>19000</v>
      </c>
      <c r="I65" s="35"/>
      <c r="J65" s="58" t="s">
        <v>229</v>
      </c>
      <c r="K65" s="2"/>
      <c r="L65" s="4"/>
    </row>
    <row r="66" spans="1:12" s="5" customFormat="1" ht="213" customHeight="1" thickBot="1" x14ac:dyDescent="0.3">
      <c r="A66" s="14">
        <v>53</v>
      </c>
      <c r="B66" s="29" t="s">
        <v>167</v>
      </c>
      <c r="C66" s="30" t="s">
        <v>187</v>
      </c>
      <c r="D66" s="31" t="s">
        <v>186</v>
      </c>
      <c r="E66" s="32">
        <v>45825</v>
      </c>
      <c r="F66" s="41">
        <v>50000</v>
      </c>
      <c r="G66" s="34">
        <v>45832</v>
      </c>
      <c r="H66" s="41">
        <v>50000</v>
      </c>
      <c r="I66" s="35"/>
      <c r="J66" s="58" t="s">
        <v>229</v>
      </c>
      <c r="K66" s="2"/>
      <c r="L66" s="4"/>
    </row>
    <row r="67" spans="1:12" s="5" customFormat="1" ht="213" customHeight="1" thickBot="1" x14ac:dyDescent="0.3">
      <c r="A67" s="14">
        <v>54</v>
      </c>
      <c r="B67" s="29" t="s">
        <v>168</v>
      </c>
      <c r="C67" s="30" t="s">
        <v>173</v>
      </c>
      <c r="D67" s="31" t="s">
        <v>174</v>
      </c>
      <c r="E67" s="32">
        <v>45818</v>
      </c>
      <c r="F67" s="41">
        <v>39872.199999999997</v>
      </c>
      <c r="G67" s="34">
        <v>45832</v>
      </c>
      <c r="H67" s="41">
        <v>38182.699999999997</v>
      </c>
      <c r="I67" s="35"/>
      <c r="J67" s="58" t="s">
        <v>229</v>
      </c>
      <c r="K67" s="2"/>
      <c r="L67" s="4"/>
    </row>
    <row r="68" spans="1:12" s="5" customFormat="1" ht="213" customHeight="1" thickBot="1" x14ac:dyDescent="0.3">
      <c r="A68" s="14">
        <v>55</v>
      </c>
      <c r="B68" s="29" t="s">
        <v>169</v>
      </c>
      <c r="C68" s="30" t="s">
        <v>89</v>
      </c>
      <c r="D68" s="31" t="s">
        <v>175</v>
      </c>
      <c r="E68" s="32">
        <v>45811</v>
      </c>
      <c r="F68" s="41">
        <v>67850</v>
      </c>
      <c r="G68" s="34">
        <v>45832</v>
      </c>
      <c r="H68" s="41">
        <v>64975</v>
      </c>
      <c r="I68" s="35"/>
      <c r="J68" s="58" t="s">
        <v>229</v>
      </c>
      <c r="K68" s="2"/>
      <c r="L68" s="4"/>
    </row>
    <row r="69" spans="1:12" s="5" customFormat="1" ht="213" customHeight="1" thickBot="1" x14ac:dyDescent="0.3">
      <c r="A69" s="14">
        <v>56</v>
      </c>
      <c r="B69" s="29" t="s">
        <v>189</v>
      </c>
      <c r="C69" s="30" t="s">
        <v>200</v>
      </c>
      <c r="D69" s="31" t="s">
        <v>97</v>
      </c>
      <c r="E69" s="32">
        <v>45825</v>
      </c>
      <c r="F69" s="41">
        <v>229515.55</v>
      </c>
      <c r="G69" s="34">
        <v>45838</v>
      </c>
      <c r="H69" s="41">
        <v>219790.31</v>
      </c>
      <c r="I69" s="35"/>
      <c r="J69" s="58" t="s">
        <v>229</v>
      </c>
      <c r="K69" s="2"/>
      <c r="L69" s="4"/>
    </row>
    <row r="70" spans="1:12" s="5" customFormat="1" ht="213" customHeight="1" thickBot="1" x14ac:dyDescent="0.3">
      <c r="A70" s="14">
        <v>57</v>
      </c>
      <c r="B70" s="29" t="s">
        <v>201</v>
      </c>
      <c r="C70" s="30" t="s">
        <v>202</v>
      </c>
      <c r="D70" s="31" t="s">
        <v>203</v>
      </c>
      <c r="E70" s="32">
        <v>45824</v>
      </c>
      <c r="F70" s="41">
        <v>72334</v>
      </c>
      <c r="G70" s="34">
        <v>45838</v>
      </c>
      <c r="H70" s="41">
        <v>69269</v>
      </c>
      <c r="I70" s="35"/>
      <c r="J70" s="58" t="s">
        <v>229</v>
      </c>
      <c r="K70" s="2"/>
      <c r="L70" s="4"/>
    </row>
    <row r="71" spans="1:12" s="5" customFormat="1" ht="213" customHeight="1" thickBot="1" x14ac:dyDescent="0.3">
      <c r="A71" s="14">
        <v>58</v>
      </c>
      <c r="B71" s="29" t="s">
        <v>195</v>
      </c>
      <c r="C71" s="30" t="s">
        <v>193</v>
      </c>
      <c r="D71" s="31" t="s">
        <v>194</v>
      </c>
      <c r="E71" s="32">
        <v>45805</v>
      </c>
      <c r="F71" s="41">
        <v>5000</v>
      </c>
      <c r="G71" s="34">
        <v>45838</v>
      </c>
      <c r="H71" s="41">
        <v>5000</v>
      </c>
      <c r="I71" s="35"/>
      <c r="J71" s="58" t="s">
        <v>229</v>
      </c>
      <c r="K71" s="2"/>
      <c r="L71" s="4"/>
    </row>
    <row r="72" spans="1:12" s="5" customFormat="1" ht="213" customHeight="1" thickBot="1" x14ac:dyDescent="0.3">
      <c r="A72" s="14">
        <v>59</v>
      </c>
      <c r="B72" s="29" t="s">
        <v>190</v>
      </c>
      <c r="C72" s="30" t="s">
        <v>204</v>
      </c>
      <c r="D72" s="31" t="s">
        <v>205</v>
      </c>
      <c r="E72" s="32" t="s">
        <v>206</v>
      </c>
      <c r="F72" s="41">
        <v>27376</v>
      </c>
      <c r="G72" s="34">
        <v>45838</v>
      </c>
      <c r="H72" s="41">
        <v>26216</v>
      </c>
      <c r="I72" s="35"/>
      <c r="J72" s="58" t="s">
        <v>229</v>
      </c>
      <c r="K72" s="2"/>
      <c r="L72" s="4"/>
    </row>
    <row r="73" spans="1:12" s="5" customFormat="1" ht="213" customHeight="1" thickBot="1" x14ac:dyDescent="0.3">
      <c r="A73" s="14">
        <v>60</v>
      </c>
      <c r="B73" s="29" t="s">
        <v>39</v>
      </c>
      <c r="C73" s="30" t="s">
        <v>73</v>
      </c>
      <c r="D73" s="31" t="s">
        <v>196</v>
      </c>
      <c r="E73" s="32" t="s">
        <v>197</v>
      </c>
      <c r="F73" s="41">
        <v>29136.79</v>
      </c>
      <c r="G73" s="34">
        <v>45838</v>
      </c>
      <c r="H73" s="41">
        <v>29136.79</v>
      </c>
      <c r="I73" s="35"/>
      <c r="J73" s="58" t="s">
        <v>229</v>
      </c>
      <c r="K73" s="2"/>
      <c r="L73" s="4"/>
    </row>
    <row r="74" spans="1:12" s="5" customFormat="1" ht="213" customHeight="1" thickBot="1" x14ac:dyDescent="0.3">
      <c r="A74" s="14">
        <v>61</v>
      </c>
      <c r="B74" s="29" t="s">
        <v>191</v>
      </c>
      <c r="C74" s="30" t="s">
        <v>207</v>
      </c>
      <c r="D74" s="31" t="s">
        <v>208</v>
      </c>
      <c r="E74" s="32">
        <v>45825</v>
      </c>
      <c r="F74" s="41">
        <v>79500</v>
      </c>
      <c r="G74" s="34">
        <v>45838</v>
      </c>
      <c r="H74" s="41">
        <v>76131.360000000001</v>
      </c>
      <c r="I74" s="35"/>
      <c r="J74" s="58" t="s">
        <v>229</v>
      </c>
      <c r="K74" s="2"/>
      <c r="L74" s="4"/>
    </row>
    <row r="75" spans="1:12" s="5" customFormat="1" ht="213" customHeight="1" thickBot="1" x14ac:dyDescent="0.3">
      <c r="A75" s="14">
        <v>62</v>
      </c>
      <c r="B75" s="29" t="s">
        <v>198</v>
      </c>
      <c r="C75" s="30" t="s">
        <v>89</v>
      </c>
      <c r="D75" s="31" t="s">
        <v>199</v>
      </c>
      <c r="E75" s="32">
        <v>45821</v>
      </c>
      <c r="F75" s="41">
        <v>93000</v>
      </c>
      <c r="G75" s="34">
        <v>45838</v>
      </c>
      <c r="H75" s="41">
        <v>88350</v>
      </c>
      <c r="I75" s="35"/>
      <c r="J75" s="58" t="s">
        <v>229</v>
      </c>
      <c r="K75" s="2"/>
      <c r="L75" s="4"/>
    </row>
    <row r="76" spans="1:12" ht="215.25" customHeight="1" thickBot="1" x14ac:dyDescent="0.3">
      <c r="A76" s="14">
        <v>63</v>
      </c>
      <c r="B76" s="29" t="s">
        <v>221</v>
      </c>
      <c r="C76" s="36" t="s">
        <v>142</v>
      </c>
      <c r="D76" s="37" t="s">
        <v>143</v>
      </c>
      <c r="E76" s="38">
        <v>45796</v>
      </c>
      <c r="F76" s="33">
        <v>148444</v>
      </c>
      <c r="G76" s="34">
        <v>45818</v>
      </c>
      <c r="H76" s="33">
        <v>142154</v>
      </c>
      <c r="I76" s="33"/>
      <c r="J76" s="58" t="s">
        <v>229</v>
      </c>
      <c r="K76" s="2"/>
      <c r="L76" s="3"/>
    </row>
    <row r="77" spans="1:12" s="5" customFormat="1" ht="213" customHeight="1" thickBot="1" x14ac:dyDescent="0.3">
      <c r="A77" s="14">
        <v>64</v>
      </c>
      <c r="B77" s="29" t="s">
        <v>222</v>
      </c>
      <c r="C77" s="30" t="s">
        <v>223</v>
      </c>
      <c r="D77" s="31" t="s">
        <v>224</v>
      </c>
      <c r="E77" s="32">
        <v>45811</v>
      </c>
      <c r="F77" s="41">
        <v>70000</v>
      </c>
      <c r="G77" s="34">
        <v>45821</v>
      </c>
      <c r="H77" s="41">
        <v>70000</v>
      </c>
      <c r="I77" s="35"/>
      <c r="J77" s="58" t="s">
        <v>229</v>
      </c>
      <c r="K77" s="2"/>
      <c r="L77" s="4"/>
    </row>
    <row r="78" spans="1:12" s="5" customFormat="1" ht="237" customHeight="1" thickBot="1" x14ac:dyDescent="0.3">
      <c r="A78" s="14">
        <v>65</v>
      </c>
      <c r="B78" s="29" t="s">
        <v>70</v>
      </c>
      <c r="C78" s="30" t="s">
        <v>144</v>
      </c>
      <c r="D78" s="31" t="s">
        <v>230</v>
      </c>
      <c r="E78" s="32" t="s">
        <v>230</v>
      </c>
      <c r="F78" s="41">
        <v>286000</v>
      </c>
      <c r="G78" s="34">
        <v>45821</v>
      </c>
      <c r="H78" s="41">
        <v>257400</v>
      </c>
      <c r="I78" s="35"/>
      <c r="J78" s="58" t="s">
        <v>229</v>
      </c>
      <c r="K78" s="2"/>
      <c r="L78" s="4"/>
    </row>
    <row r="79" spans="1:12" s="5" customFormat="1" ht="237" customHeight="1" thickBot="1" x14ac:dyDescent="0.3">
      <c r="A79" s="14">
        <v>66</v>
      </c>
      <c r="B79" s="29" t="s">
        <v>145</v>
      </c>
      <c r="C79" s="30" t="s">
        <v>144</v>
      </c>
      <c r="D79" s="31" t="s">
        <v>230</v>
      </c>
      <c r="E79" s="32" t="s">
        <v>230</v>
      </c>
      <c r="F79" s="41">
        <v>286000</v>
      </c>
      <c r="G79" s="34">
        <v>45821</v>
      </c>
      <c r="H79" s="41">
        <v>257400</v>
      </c>
      <c r="I79" s="35"/>
      <c r="J79" s="58" t="s">
        <v>229</v>
      </c>
      <c r="K79" s="2"/>
      <c r="L79" s="4"/>
    </row>
    <row r="80" spans="1:12" s="5" customFormat="1" ht="211.5" customHeight="1" thickBot="1" x14ac:dyDescent="0.3">
      <c r="A80" s="14">
        <v>67</v>
      </c>
      <c r="B80" s="29" t="s">
        <v>145</v>
      </c>
      <c r="C80" s="30" t="s">
        <v>231</v>
      </c>
      <c r="D80" s="31" t="s">
        <v>230</v>
      </c>
      <c r="E80" s="32" t="s">
        <v>230</v>
      </c>
      <c r="F80" s="41">
        <v>542880</v>
      </c>
      <c r="G80" s="34">
        <v>45831</v>
      </c>
      <c r="H80" s="41">
        <v>542880</v>
      </c>
      <c r="I80" s="35"/>
      <c r="J80" s="58" t="s">
        <v>229</v>
      </c>
      <c r="K80" s="2"/>
      <c r="L80" s="4"/>
    </row>
    <row r="81" spans="1:12" s="5" customFormat="1" ht="205.5" customHeight="1" thickBot="1" x14ac:dyDescent="0.3">
      <c r="A81" s="14">
        <v>68</v>
      </c>
      <c r="B81" s="29" t="s">
        <v>147</v>
      </c>
      <c r="C81" s="30" t="s">
        <v>144</v>
      </c>
      <c r="D81" s="31" t="s">
        <v>230</v>
      </c>
      <c r="E81" s="32" t="s">
        <v>230</v>
      </c>
      <c r="F81" s="41">
        <v>286000</v>
      </c>
      <c r="G81" s="34">
        <v>45821</v>
      </c>
      <c r="H81" s="41">
        <v>257400</v>
      </c>
      <c r="I81" s="35"/>
      <c r="J81" s="58" t="s">
        <v>229</v>
      </c>
      <c r="K81" s="2"/>
      <c r="L81" s="4"/>
    </row>
    <row r="82" spans="1:12" ht="228.75" customHeight="1" thickBot="1" x14ac:dyDescent="0.3">
      <c r="A82" s="14">
        <v>69</v>
      </c>
      <c r="B82" s="29" t="s">
        <v>133</v>
      </c>
      <c r="C82" s="36" t="s">
        <v>134</v>
      </c>
      <c r="D82" s="37" t="s">
        <v>135</v>
      </c>
      <c r="E82" s="38">
        <v>45820</v>
      </c>
      <c r="F82" s="39">
        <v>29767449.41</v>
      </c>
      <c r="G82" s="40">
        <v>45824</v>
      </c>
      <c r="H82" s="39">
        <v>29009688.829999998</v>
      </c>
      <c r="I82" s="33"/>
      <c r="J82" s="58" t="s">
        <v>229</v>
      </c>
      <c r="K82" s="2"/>
      <c r="L82" s="3"/>
    </row>
    <row r="83" spans="1:12" ht="198.75" customHeight="1" thickBot="1" x14ac:dyDescent="0.3">
      <c r="A83" s="14">
        <v>70</v>
      </c>
      <c r="B83" s="29" t="s">
        <v>225</v>
      </c>
      <c r="C83" s="36" t="s">
        <v>87</v>
      </c>
      <c r="D83" s="37" t="s">
        <v>226</v>
      </c>
      <c r="E83" s="38">
        <v>45805</v>
      </c>
      <c r="F83" s="39">
        <v>60000</v>
      </c>
      <c r="G83" s="49">
        <v>45812</v>
      </c>
      <c r="H83" s="39">
        <v>45762.71</v>
      </c>
      <c r="I83" s="39"/>
      <c r="J83" s="58" t="s">
        <v>229</v>
      </c>
      <c r="K83" s="50"/>
      <c r="L83" s="3"/>
    </row>
    <row r="84" spans="1:12" ht="204.75" customHeight="1" thickBot="1" x14ac:dyDescent="0.3">
      <c r="A84" s="14">
        <v>71</v>
      </c>
      <c r="B84" s="29" t="s">
        <v>148</v>
      </c>
      <c r="C84" s="36" t="s">
        <v>161</v>
      </c>
      <c r="D84" s="37" t="s">
        <v>162</v>
      </c>
      <c r="E84" s="38">
        <v>45820</v>
      </c>
      <c r="F84" s="39">
        <v>150000</v>
      </c>
      <c r="G84" s="49">
        <v>45824</v>
      </c>
      <c r="H84" s="39">
        <v>114406.78</v>
      </c>
      <c r="I84" s="39"/>
      <c r="J84" s="58" t="s">
        <v>229</v>
      </c>
      <c r="K84" s="50"/>
      <c r="L84" s="3"/>
    </row>
    <row r="85" spans="1:12" s="52" customFormat="1" ht="93.75" customHeight="1" thickBot="1" x14ac:dyDescent="0.75">
      <c r="A85" s="75"/>
      <c r="B85" s="75"/>
      <c r="C85" s="75"/>
      <c r="D85" s="75"/>
      <c r="E85" s="75"/>
      <c r="F85" s="51">
        <f>SUM(F14:F84)</f>
        <v>41852516.689999998</v>
      </c>
      <c r="G85" s="51"/>
      <c r="H85" s="51">
        <f>SUM(H14:H84)</f>
        <v>40516668.839999996</v>
      </c>
      <c r="I85" s="51">
        <f>SUM(I14:I82)</f>
        <v>0</v>
      </c>
      <c r="J85" s="59"/>
      <c r="L85" s="53"/>
    </row>
    <row r="86" spans="1:12" ht="34.5" x14ac:dyDescent="0.45">
      <c r="A86" s="10"/>
      <c r="B86" s="10"/>
      <c r="C86" s="10"/>
      <c r="D86" s="10"/>
      <c r="E86" s="10"/>
      <c r="F86" s="10"/>
      <c r="G86" s="10"/>
      <c r="H86" s="10"/>
      <c r="I86" s="10"/>
      <c r="J86" s="56"/>
    </row>
    <row r="87" spans="1:12" ht="34.5" x14ac:dyDescent="0.45">
      <c r="A87" s="10"/>
      <c r="B87" s="10"/>
      <c r="C87" s="10"/>
      <c r="D87" s="10"/>
      <c r="E87" s="10"/>
      <c r="F87" s="10"/>
      <c r="G87" s="10"/>
      <c r="H87" s="10"/>
      <c r="I87" s="10"/>
      <c r="J87" s="56"/>
    </row>
    <row r="88" spans="1:12" ht="34.5" x14ac:dyDescent="0.45">
      <c r="A88" s="10"/>
      <c r="B88" s="10"/>
      <c r="C88" s="10"/>
      <c r="D88" s="10"/>
      <c r="E88" s="10"/>
      <c r="F88" s="10"/>
      <c r="G88" s="10"/>
      <c r="H88" s="10"/>
      <c r="I88" s="10"/>
      <c r="J88" s="56"/>
    </row>
    <row r="89" spans="1:12" ht="34.5" x14ac:dyDescent="0.45">
      <c r="A89" s="10"/>
      <c r="B89" s="10"/>
      <c r="C89" s="10"/>
      <c r="D89" s="10"/>
      <c r="E89" s="10"/>
      <c r="F89" s="10"/>
      <c r="G89" s="10"/>
      <c r="H89" s="10"/>
      <c r="I89" s="10"/>
      <c r="J89" s="56"/>
    </row>
    <row r="90" spans="1:12" ht="34.5" x14ac:dyDescent="0.45">
      <c r="A90" s="10"/>
      <c r="B90" s="10"/>
      <c r="C90" s="10"/>
      <c r="D90" s="10"/>
      <c r="E90" s="10"/>
      <c r="F90" s="10"/>
      <c r="G90" s="10"/>
      <c r="H90" s="10"/>
      <c r="I90" s="10"/>
      <c r="J90" s="56"/>
    </row>
    <row r="91" spans="1:12" ht="34.5" x14ac:dyDescent="0.45">
      <c r="A91" s="10"/>
      <c r="B91" s="10"/>
      <c r="C91" s="10"/>
      <c r="D91" s="10"/>
      <c r="E91" s="10"/>
      <c r="F91" s="10"/>
      <c r="G91" s="10"/>
      <c r="H91" s="10"/>
      <c r="I91" s="10"/>
      <c r="J91" s="56"/>
    </row>
    <row r="92" spans="1:12" ht="34.5" x14ac:dyDescent="0.45">
      <c r="A92" s="10"/>
      <c r="B92" s="10"/>
      <c r="C92" s="10"/>
      <c r="D92" s="10"/>
      <c r="E92" s="10"/>
      <c r="F92" s="10"/>
      <c r="G92" s="10"/>
      <c r="H92" s="10"/>
      <c r="I92" s="10"/>
      <c r="J92" s="56"/>
    </row>
    <row r="93" spans="1:12" ht="34.5" x14ac:dyDescent="0.45">
      <c r="A93" s="10"/>
      <c r="B93" s="10"/>
      <c r="C93" s="10"/>
      <c r="D93" s="10"/>
      <c r="E93" s="10"/>
      <c r="F93" s="10"/>
      <c r="G93" s="10"/>
      <c r="H93" s="10"/>
      <c r="I93" s="10"/>
      <c r="J93" s="56"/>
    </row>
    <row r="94" spans="1:12" ht="34.5" x14ac:dyDescent="0.45">
      <c r="A94" s="10"/>
      <c r="B94" s="10"/>
      <c r="C94" s="10"/>
      <c r="D94" s="16"/>
      <c r="E94" s="16"/>
      <c r="F94" s="16"/>
      <c r="G94" s="16"/>
      <c r="H94" s="10"/>
      <c r="I94" s="10"/>
      <c r="J94" s="56"/>
    </row>
    <row r="95" spans="1:12" ht="59.25" x14ac:dyDescent="0.75">
      <c r="A95" s="10"/>
      <c r="B95" s="74" t="s">
        <v>8</v>
      </c>
      <c r="C95" s="74"/>
      <c r="D95" s="21"/>
      <c r="E95" s="21"/>
      <c r="F95" s="17"/>
      <c r="G95" s="17"/>
      <c r="H95" s="74" t="s">
        <v>9</v>
      </c>
      <c r="I95" s="74"/>
      <c r="J95" s="74"/>
    </row>
    <row r="96" spans="1:12" ht="60" x14ac:dyDescent="0.8">
      <c r="A96" s="10"/>
      <c r="B96" s="78" t="s">
        <v>18</v>
      </c>
      <c r="C96" s="78"/>
      <c r="D96" s="18"/>
      <c r="E96" s="18"/>
      <c r="F96" s="18"/>
      <c r="G96" s="18"/>
      <c r="H96" s="78" t="s">
        <v>17</v>
      </c>
      <c r="I96" s="78"/>
      <c r="J96" s="78"/>
    </row>
    <row r="97" spans="1:10" ht="59.25" x14ac:dyDescent="0.75">
      <c r="A97" s="10"/>
      <c r="B97" s="74" t="s">
        <v>19</v>
      </c>
      <c r="C97" s="74"/>
      <c r="D97" s="21"/>
      <c r="E97" s="21"/>
      <c r="F97" s="21"/>
      <c r="G97" s="21"/>
      <c r="H97" s="74" t="s">
        <v>20</v>
      </c>
      <c r="I97" s="74"/>
      <c r="J97" s="74"/>
    </row>
    <row r="98" spans="1:10" ht="60" x14ac:dyDescent="0.8">
      <c r="A98" s="10"/>
      <c r="B98" s="81"/>
      <c r="C98" s="81"/>
      <c r="D98" s="22"/>
      <c r="E98" s="18"/>
      <c r="F98" s="18"/>
      <c r="G98" s="18"/>
      <c r="H98" s="81"/>
      <c r="I98" s="81"/>
      <c r="J98" s="81"/>
    </row>
    <row r="99" spans="1:10" ht="59.25" x14ac:dyDescent="0.75">
      <c r="A99" s="10"/>
      <c r="B99" s="76"/>
      <c r="C99" s="76"/>
      <c r="D99" s="21"/>
      <c r="E99" s="21"/>
      <c r="F99" s="21"/>
      <c r="G99" s="21"/>
      <c r="H99" s="76"/>
      <c r="I99" s="76"/>
      <c r="J99" s="76"/>
    </row>
    <row r="100" spans="1:10" ht="59.25" x14ac:dyDescent="0.75">
      <c r="A100" s="10"/>
      <c r="B100" s="17"/>
      <c r="C100" s="17"/>
      <c r="D100" s="17"/>
      <c r="E100" s="17"/>
      <c r="F100" s="17"/>
      <c r="G100" s="17"/>
      <c r="H100" s="17"/>
      <c r="I100" s="17"/>
      <c r="J100" s="60"/>
    </row>
    <row r="101" spans="1:10" ht="59.25" x14ac:dyDescent="0.45">
      <c r="A101" s="10"/>
      <c r="B101" s="79" t="s">
        <v>13</v>
      </c>
      <c r="C101" s="79"/>
      <c r="D101" s="79"/>
      <c r="E101" s="79"/>
      <c r="F101" s="79"/>
      <c r="G101" s="79"/>
      <c r="H101" s="79"/>
      <c r="I101" s="79"/>
      <c r="J101" s="79"/>
    </row>
    <row r="102" spans="1:10" ht="60" x14ac:dyDescent="0.45">
      <c r="A102" s="10"/>
      <c r="B102" s="80" t="s">
        <v>11</v>
      </c>
      <c r="C102" s="80"/>
      <c r="D102" s="80"/>
      <c r="E102" s="80"/>
      <c r="F102" s="80"/>
      <c r="G102" s="80"/>
      <c r="H102" s="80"/>
      <c r="I102" s="80"/>
      <c r="J102" s="80"/>
    </row>
    <row r="103" spans="1:10" ht="59.25" x14ac:dyDescent="0.45">
      <c r="A103" s="10"/>
      <c r="B103" s="79" t="s">
        <v>12</v>
      </c>
      <c r="C103" s="79"/>
      <c r="D103" s="79"/>
      <c r="E103" s="79"/>
      <c r="F103" s="79"/>
      <c r="G103" s="79"/>
      <c r="H103" s="79"/>
      <c r="I103" s="79"/>
      <c r="J103" s="79"/>
    </row>
    <row r="104" spans="1:10" ht="60" x14ac:dyDescent="0.8">
      <c r="A104" s="10"/>
      <c r="B104" s="77"/>
      <c r="C104" s="77"/>
      <c r="D104" s="77"/>
      <c r="E104" s="23"/>
      <c r="F104" s="23"/>
      <c r="G104" s="23"/>
    </row>
    <row r="105" spans="1:10" ht="59.25" x14ac:dyDescent="0.75">
      <c r="A105" s="9"/>
      <c r="B105" s="76"/>
      <c r="C105" s="76"/>
      <c r="D105" s="76"/>
      <c r="E105" s="76"/>
      <c r="F105" s="76"/>
      <c r="G105" s="76"/>
    </row>
  </sheetData>
  <mergeCells count="21">
    <mergeCell ref="B105:D105"/>
    <mergeCell ref="E105:G105"/>
    <mergeCell ref="B104:D104"/>
    <mergeCell ref="B95:C95"/>
    <mergeCell ref="H95:J95"/>
    <mergeCell ref="B96:C96"/>
    <mergeCell ref="H96:J96"/>
    <mergeCell ref="B101:J101"/>
    <mergeCell ref="B102:J102"/>
    <mergeCell ref="B98:C98"/>
    <mergeCell ref="H98:J98"/>
    <mergeCell ref="B99:C99"/>
    <mergeCell ref="H99:J99"/>
    <mergeCell ref="B103:J103"/>
    <mergeCell ref="A8:J8"/>
    <mergeCell ref="A9:J9"/>
    <mergeCell ref="A10:J10"/>
    <mergeCell ref="A11:J11"/>
    <mergeCell ref="B97:C97"/>
    <mergeCell ref="H97:J97"/>
    <mergeCell ref="A85:E8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5" fitToHeight="0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topLeftCell="A94" zoomScaleNormal="100" workbookViewId="0">
      <selection activeCell="D115" sqref="D115"/>
    </sheetView>
  </sheetViews>
  <sheetFormatPr baseColWidth="10" defaultRowHeight="15" x14ac:dyDescent="0.25"/>
  <cols>
    <col min="1" max="1" width="47.5703125" customWidth="1"/>
    <col min="2" max="3" width="15.5703125" style="8" bestFit="1" customWidth="1"/>
    <col min="4" max="4" width="22.7109375" customWidth="1"/>
    <col min="5" max="5" width="24.42578125" style="8" customWidth="1"/>
    <col min="6" max="8" width="15.7109375" style="8" customWidth="1"/>
    <col min="9" max="9" width="19.7109375" style="8" customWidth="1"/>
    <col min="10" max="10" width="15.42578125" style="8" customWidth="1"/>
    <col min="11" max="11" width="14.5703125" style="8" customWidth="1"/>
    <col min="12" max="14" width="11.42578125" style="8"/>
  </cols>
  <sheetData>
    <row r="1" spans="1:7" x14ac:dyDescent="0.25">
      <c r="A1" s="7"/>
      <c r="B1" s="6"/>
      <c r="C1" s="6"/>
      <c r="D1" s="6"/>
    </row>
    <row r="2" spans="1:7" x14ac:dyDescent="0.25">
      <c r="A2" s="24" t="s">
        <v>24</v>
      </c>
      <c r="B2" s="6"/>
      <c r="C2" s="6"/>
      <c r="D2" s="6"/>
    </row>
    <row r="3" spans="1:7" x14ac:dyDescent="0.25">
      <c r="A3" s="65" t="s">
        <v>48</v>
      </c>
      <c r="B3" s="8">
        <v>57230</v>
      </c>
      <c r="C3" s="8">
        <v>54805</v>
      </c>
      <c r="D3" s="66"/>
      <c r="E3" s="8" t="s">
        <v>48</v>
      </c>
      <c r="F3" s="8">
        <v>57230</v>
      </c>
      <c r="G3" s="8">
        <v>54805</v>
      </c>
    </row>
    <row r="4" spans="1:7" x14ac:dyDescent="0.25">
      <c r="A4" s="65" t="s">
        <v>58</v>
      </c>
      <c r="B4" s="8">
        <v>38794.620000000003</v>
      </c>
      <c r="C4" s="8">
        <v>35375.440000000002</v>
      </c>
      <c r="D4" s="6"/>
      <c r="E4" s="48" t="s">
        <v>58</v>
      </c>
      <c r="F4" s="8">
        <v>38794.620000000003</v>
      </c>
      <c r="G4" s="8">
        <v>35375.440000000002</v>
      </c>
    </row>
    <row r="5" spans="1:7" x14ac:dyDescent="0.25">
      <c r="A5" s="65" t="s">
        <v>59</v>
      </c>
      <c r="B5" s="8">
        <v>119805.4</v>
      </c>
      <c r="C5" s="8">
        <v>114728.9</v>
      </c>
      <c r="D5" s="66"/>
      <c r="E5" s="48" t="s">
        <v>59</v>
      </c>
      <c r="F5" s="8">
        <v>119805.4</v>
      </c>
      <c r="G5" s="8">
        <v>114728.9</v>
      </c>
    </row>
    <row r="6" spans="1:7" x14ac:dyDescent="0.25">
      <c r="A6" s="65" t="s">
        <v>61</v>
      </c>
      <c r="B6" s="8">
        <v>264183.12</v>
      </c>
      <c r="C6" s="8">
        <v>252988.92</v>
      </c>
      <c r="D6" s="66"/>
      <c r="E6" s="48" t="s">
        <v>217</v>
      </c>
      <c r="F6" s="8">
        <v>264183.12</v>
      </c>
      <c r="G6" s="8">
        <v>252988.92</v>
      </c>
    </row>
    <row r="7" spans="1:7" x14ac:dyDescent="0.25">
      <c r="A7" s="65" t="s">
        <v>62</v>
      </c>
      <c r="B7" s="8">
        <v>23240</v>
      </c>
      <c r="C7" s="8">
        <v>22078</v>
      </c>
      <c r="D7" s="66"/>
      <c r="E7" s="48" t="s">
        <v>62</v>
      </c>
      <c r="F7" s="8">
        <v>23240</v>
      </c>
      <c r="G7" s="8">
        <v>22078</v>
      </c>
    </row>
    <row r="8" spans="1:7" x14ac:dyDescent="0.25">
      <c r="A8" s="65" t="s">
        <v>33</v>
      </c>
      <c r="B8" s="8">
        <v>5310</v>
      </c>
      <c r="C8" s="8">
        <v>5085</v>
      </c>
      <c r="D8" s="66"/>
      <c r="E8" s="48" t="s">
        <v>33</v>
      </c>
      <c r="F8" s="8">
        <v>5310</v>
      </c>
      <c r="G8" s="8">
        <v>5085</v>
      </c>
    </row>
    <row r="9" spans="1:7" x14ac:dyDescent="0.25">
      <c r="A9" s="65" t="s">
        <v>47</v>
      </c>
      <c r="B9" s="8">
        <v>38902</v>
      </c>
      <c r="C9" s="8">
        <v>37069.5</v>
      </c>
      <c r="D9" s="66"/>
      <c r="E9" s="48" t="s">
        <v>47</v>
      </c>
      <c r="F9" s="8">
        <v>38902</v>
      </c>
      <c r="G9" s="8">
        <v>37069.5</v>
      </c>
    </row>
    <row r="10" spans="1:7" x14ac:dyDescent="0.25">
      <c r="A10" s="65" t="s">
        <v>100</v>
      </c>
      <c r="B10" s="8">
        <v>39884</v>
      </c>
      <c r="C10" s="8">
        <v>38194</v>
      </c>
      <c r="D10" s="66"/>
      <c r="E10" s="48" t="s">
        <v>100</v>
      </c>
      <c r="F10" s="8">
        <v>39884</v>
      </c>
      <c r="G10" s="8">
        <v>38194</v>
      </c>
    </row>
    <row r="11" spans="1:7" x14ac:dyDescent="0.25">
      <c r="A11" s="67" t="s">
        <v>108</v>
      </c>
      <c r="B11" s="66">
        <v>251120.91</v>
      </c>
      <c r="C11" s="66">
        <v>240480.19</v>
      </c>
      <c r="D11" s="66"/>
      <c r="E11" s="8" t="s">
        <v>108</v>
      </c>
      <c r="F11" s="8">
        <v>251120.91</v>
      </c>
      <c r="G11" s="8">
        <v>240480.19</v>
      </c>
    </row>
    <row r="12" spans="1:7" x14ac:dyDescent="0.25">
      <c r="A12" s="70" t="s">
        <v>68</v>
      </c>
      <c r="B12" s="8">
        <v>18880</v>
      </c>
      <c r="C12" s="8">
        <v>18080</v>
      </c>
      <c r="E12" s="8" t="s">
        <v>68</v>
      </c>
      <c r="F12" s="8">
        <v>18880</v>
      </c>
      <c r="G12" s="8">
        <v>18080</v>
      </c>
    </row>
    <row r="13" spans="1:7" x14ac:dyDescent="0.25">
      <c r="A13" s="65" t="s">
        <v>49</v>
      </c>
      <c r="B13" s="8">
        <v>20051.88</v>
      </c>
      <c r="C13" s="8">
        <v>19202.23</v>
      </c>
      <c r="E13" s="8" t="s">
        <v>49</v>
      </c>
      <c r="F13" s="8">
        <v>20051.88</v>
      </c>
      <c r="G13" s="8">
        <v>19202.23</v>
      </c>
    </row>
    <row r="14" spans="1:7" x14ac:dyDescent="0.25">
      <c r="A14" s="65" t="s">
        <v>69</v>
      </c>
      <c r="B14" s="8">
        <v>224200</v>
      </c>
      <c r="C14" s="8">
        <v>214700</v>
      </c>
      <c r="D14" s="6"/>
      <c r="E14" s="8" t="s">
        <v>69</v>
      </c>
      <c r="F14" s="8">
        <v>224200</v>
      </c>
      <c r="G14" s="8">
        <v>214700</v>
      </c>
    </row>
    <row r="15" spans="1:7" x14ac:dyDescent="0.25">
      <c r="A15" s="70" t="s">
        <v>150</v>
      </c>
      <c r="B15" s="8">
        <v>336539.48</v>
      </c>
      <c r="C15" s="8">
        <v>332869.21000000002</v>
      </c>
      <c r="D15" s="6"/>
      <c r="E15" s="8" t="s">
        <v>150</v>
      </c>
      <c r="F15" s="8">
        <v>336539.48</v>
      </c>
      <c r="G15" s="8">
        <v>332869.21000000002</v>
      </c>
    </row>
    <row r="16" spans="1:7" x14ac:dyDescent="0.25">
      <c r="A16" s="65" t="s">
        <v>149</v>
      </c>
      <c r="B16" s="8">
        <v>10800</v>
      </c>
      <c r="C16" s="8">
        <v>10260</v>
      </c>
      <c r="D16" s="6"/>
      <c r="E16" s="8" t="s">
        <v>149</v>
      </c>
      <c r="F16" s="8">
        <v>10800</v>
      </c>
      <c r="G16" s="8">
        <v>10260</v>
      </c>
    </row>
    <row r="17" spans="1:7" x14ac:dyDescent="0.25">
      <c r="A17" s="65" t="s">
        <v>149</v>
      </c>
      <c r="B17" s="8">
        <v>26400</v>
      </c>
      <c r="C17" s="8">
        <v>25080</v>
      </c>
      <c r="D17" s="6"/>
      <c r="E17" s="8" t="s">
        <v>149</v>
      </c>
      <c r="F17" s="8">
        <v>26400</v>
      </c>
      <c r="G17" s="8">
        <v>25080</v>
      </c>
    </row>
    <row r="18" spans="1:7" x14ac:dyDescent="0.25">
      <c r="A18" s="65" t="s">
        <v>69</v>
      </c>
      <c r="B18" s="8">
        <v>230100</v>
      </c>
      <c r="C18" s="8">
        <v>220350</v>
      </c>
      <c r="D18" s="6"/>
      <c r="E18" s="8" t="s">
        <v>69</v>
      </c>
      <c r="F18" s="8">
        <v>230100</v>
      </c>
      <c r="G18" s="8">
        <v>220350</v>
      </c>
    </row>
    <row r="19" spans="1:7" x14ac:dyDescent="0.25">
      <c r="A19" s="65" t="s">
        <v>58</v>
      </c>
      <c r="B19" s="8">
        <v>47163.18</v>
      </c>
      <c r="C19" s="8">
        <v>43006.43</v>
      </c>
      <c r="D19" s="6"/>
      <c r="E19" s="8" t="s">
        <v>58</v>
      </c>
      <c r="F19" s="8">
        <v>47163.18</v>
      </c>
      <c r="G19" s="8">
        <v>43006.43</v>
      </c>
    </row>
    <row r="20" spans="1:7" x14ac:dyDescent="0.25">
      <c r="A20" s="70" t="s">
        <v>214</v>
      </c>
      <c r="B20" s="8">
        <v>34898.5</v>
      </c>
      <c r="C20" s="8">
        <v>33419.75</v>
      </c>
      <c r="D20" s="6"/>
      <c r="E20" s="8" t="s">
        <v>214</v>
      </c>
      <c r="F20" s="8">
        <v>34898.5</v>
      </c>
      <c r="G20" s="8">
        <v>33419.75</v>
      </c>
    </row>
    <row r="21" spans="1:7" x14ac:dyDescent="0.25">
      <c r="A21" s="70" t="s">
        <v>166</v>
      </c>
      <c r="B21" s="8">
        <v>174997.23</v>
      </c>
      <c r="C21" s="8">
        <v>167582.1</v>
      </c>
      <c r="D21" s="6"/>
      <c r="E21" s="8" t="s">
        <v>166</v>
      </c>
      <c r="F21" s="8">
        <v>174997.23</v>
      </c>
      <c r="G21" s="8">
        <v>167582.1</v>
      </c>
    </row>
    <row r="22" spans="1:7" x14ac:dyDescent="0.25">
      <c r="A22" s="65" t="s">
        <v>190</v>
      </c>
      <c r="B22" s="8">
        <v>27376</v>
      </c>
      <c r="C22" s="8">
        <v>26216</v>
      </c>
      <c r="D22" s="6"/>
      <c r="E22" s="8" t="s">
        <v>190</v>
      </c>
      <c r="F22" s="8">
        <v>27376</v>
      </c>
      <c r="G22" s="8">
        <v>26216</v>
      </c>
    </row>
    <row r="23" spans="1:7" x14ac:dyDescent="0.25">
      <c r="A23" s="70" t="s">
        <v>191</v>
      </c>
      <c r="B23" s="8">
        <v>79500</v>
      </c>
      <c r="C23" s="8">
        <v>76131.360000000001</v>
      </c>
      <c r="D23" s="6"/>
      <c r="E23" s="8" t="s">
        <v>191</v>
      </c>
      <c r="F23" s="8">
        <v>79500</v>
      </c>
      <c r="G23" s="8">
        <v>76131.360000000001</v>
      </c>
    </row>
    <row r="24" spans="1:7" x14ac:dyDescent="0.25">
      <c r="A24" s="70" t="s">
        <v>198</v>
      </c>
      <c r="B24" s="8">
        <v>93000</v>
      </c>
      <c r="C24" s="8">
        <v>88350</v>
      </c>
      <c r="D24" s="6"/>
      <c r="E24" s="8" t="s">
        <v>198</v>
      </c>
      <c r="F24" s="8">
        <v>93000</v>
      </c>
      <c r="G24" s="8">
        <v>88350</v>
      </c>
    </row>
    <row r="25" spans="1:7" x14ac:dyDescent="0.25">
      <c r="A25" s="70" t="s">
        <v>221</v>
      </c>
      <c r="B25" s="8">
        <v>148444</v>
      </c>
      <c r="C25" s="8">
        <v>142154</v>
      </c>
      <c r="D25" s="6"/>
      <c r="E25" s="8" t="s">
        <v>221</v>
      </c>
      <c r="F25" s="8">
        <v>148444</v>
      </c>
      <c r="G25" s="8">
        <v>142154</v>
      </c>
    </row>
    <row r="26" spans="1:7" x14ac:dyDescent="0.25">
      <c r="A26" s="65" t="s">
        <v>168</v>
      </c>
      <c r="B26" s="8">
        <v>39872.199999999997</v>
      </c>
      <c r="C26" s="8">
        <v>38182.699999999997</v>
      </c>
      <c r="D26" s="6"/>
      <c r="E26" s="8" t="s">
        <v>168</v>
      </c>
      <c r="F26" s="8">
        <v>39872.199999999997</v>
      </c>
      <c r="G26" s="8">
        <v>38182.699999999997</v>
      </c>
    </row>
    <row r="27" spans="1:7" x14ac:dyDescent="0.25">
      <c r="A27" s="65" t="s">
        <v>169</v>
      </c>
      <c r="B27" s="8">
        <v>67850</v>
      </c>
      <c r="C27" s="8">
        <v>64975</v>
      </c>
      <c r="D27" s="6"/>
      <c r="E27" s="8" t="s">
        <v>169</v>
      </c>
      <c r="F27" s="8">
        <v>67850</v>
      </c>
      <c r="G27" s="8">
        <v>64975</v>
      </c>
    </row>
    <row r="28" spans="1:7" x14ac:dyDescent="0.25">
      <c r="A28" s="70" t="s">
        <v>189</v>
      </c>
      <c r="B28" s="8">
        <v>229515.55</v>
      </c>
      <c r="C28" s="8">
        <v>219790.31</v>
      </c>
      <c r="D28" s="6"/>
      <c r="E28" s="8" t="s">
        <v>189</v>
      </c>
      <c r="F28" s="8">
        <v>229515.55</v>
      </c>
      <c r="G28" s="8">
        <v>219790.31</v>
      </c>
    </row>
    <row r="29" spans="1:7" x14ac:dyDescent="0.25">
      <c r="A29" s="65" t="s">
        <v>201</v>
      </c>
      <c r="B29" s="8">
        <v>72334</v>
      </c>
      <c r="C29" s="8">
        <v>69269</v>
      </c>
      <c r="D29" s="6"/>
      <c r="E29" s="8" t="s">
        <v>201</v>
      </c>
      <c r="F29" s="8">
        <v>72334</v>
      </c>
      <c r="G29" s="8">
        <v>69269</v>
      </c>
    </row>
    <row r="30" spans="1:7" x14ac:dyDescent="0.25">
      <c r="A30" s="65" t="s">
        <v>218</v>
      </c>
      <c r="B30" s="8">
        <v>20000</v>
      </c>
      <c r="C30" s="8">
        <v>19000</v>
      </c>
      <c r="D30" s="6"/>
      <c r="E30" s="8" t="s">
        <v>218</v>
      </c>
      <c r="F30" s="8">
        <v>20000</v>
      </c>
      <c r="G30" s="8">
        <v>19000</v>
      </c>
    </row>
    <row r="31" spans="1:7" x14ac:dyDescent="0.25">
      <c r="A31" s="19" t="s">
        <v>23</v>
      </c>
      <c r="B31" s="20">
        <f t="shared" ref="B31:G31" si="0">SUM(B3:B30)</f>
        <v>2740392.0700000003</v>
      </c>
      <c r="C31" s="20">
        <f t="shared" si="0"/>
        <v>2629423.0400000005</v>
      </c>
      <c r="D31" s="20">
        <f t="shared" si="0"/>
        <v>0</v>
      </c>
      <c r="E31" s="20">
        <f t="shared" si="0"/>
        <v>0</v>
      </c>
      <c r="F31" s="20">
        <f t="shared" si="0"/>
        <v>2740392.0700000003</v>
      </c>
      <c r="G31" s="20">
        <f t="shared" si="0"/>
        <v>2629423.0400000005</v>
      </c>
    </row>
    <row r="32" spans="1:7" x14ac:dyDescent="0.25">
      <c r="A32" s="19"/>
      <c r="B32" s="20"/>
      <c r="C32" s="42"/>
      <c r="D32" s="6"/>
    </row>
    <row r="33" spans="1:7" x14ac:dyDescent="0.25">
      <c r="A33" s="7"/>
      <c r="B33" s="6"/>
      <c r="C33" s="6"/>
      <c r="D33" s="6"/>
    </row>
    <row r="34" spans="1:7" x14ac:dyDescent="0.25">
      <c r="A34" s="24" t="s">
        <v>25</v>
      </c>
      <c r="D34" s="6"/>
    </row>
    <row r="35" spans="1:7" x14ac:dyDescent="0.25">
      <c r="A35" s="8" t="s">
        <v>54</v>
      </c>
      <c r="B35" s="8">
        <v>23600</v>
      </c>
      <c r="C35" s="8">
        <v>18000</v>
      </c>
      <c r="D35" s="6"/>
      <c r="E35" s="8" t="s">
        <v>192</v>
      </c>
      <c r="F35" s="8">
        <v>23600</v>
      </c>
      <c r="G35" s="8">
        <v>18000</v>
      </c>
    </row>
    <row r="36" spans="1:7" x14ac:dyDescent="0.25">
      <c r="A36" s="8" t="s">
        <v>56</v>
      </c>
      <c r="B36" s="8">
        <v>3000</v>
      </c>
      <c r="C36" s="8">
        <v>2700</v>
      </c>
      <c r="D36" s="6"/>
      <c r="E36" s="8" t="s">
        <v>56</v>
      </c>
      <c r="F36" s="8">
        <v>3000</v>
      </c>
      <c r="G36" s="8">
        <v>2700</v>
      </c>
    </row>
    <row r="37" spans="1:7" x14ac:dyDescent="0.25">
      <c r="A37" s="8" t="s">
        <v>57</v>
      </c>
      <c r="B37" s="8">
        <v>51299.74</v>
      </c>
      <c r="C37" s="8">
        <v>39126.92</v>
      </c>
      <c r="D37" s="6"/>
      <c r="E37" s="48" t="s">
        <v>128</v>
      </c>
      <c r="F37" s="8">
        <v>51299.74</v>
      </c>
      <c r="G37" s="8">
        <v>39126.92</v>
      </c>
    </row>
    <row r="38" spans="1:7" x14ac:dyDescent="0.25">
      <c r="A38" s="8" t="s">
        <v>64</v>
      </c>
      <c r="B38" s="8">
        <v>3000</v>
      </c>
      <c r="C38" s="8">
        <v>2700</v>
      </c>
      <c r="D38" s="6"/>
      <c r="E38" s="48" t="s">
        <v>111</v>
      </c>
      <c r="F38" s="8">
        <v>3000</v>
      </c>
      <c r="G38" s="8">
        <v>2700</v>
      </c>
    </row>
    <row r="39" spans="1:7" x14ac:dyDescent="0.25">
      <c r="A39" s="8" t="s">
        <v>65</v>
      </c>
      <c r="B39" s="8">
        <v>3000</v>
      </c>
      <c r="C39" s="8">
        <v>2700</v>
      </c>
      <c r="D39" s="6"/>
      <c r="E39" s="8" t="s">
        <v>65</v>
      </c>
      <c r="F39" s="8">
        <v>3000</v>
      </c>
      <c r="G39" s="8">
        <v>2700</v>
      </c>
    </row>
    <row r="40" spans="1:7" x14ac:dyDescent="0.25">
      <c r="A40" s="8" t="s">
        <v>153</v>
      </c>
      <c r="B40" s="8">
        <v>3000</v>
      </c>
      <c r="C40" s="8">
        <v>2700</v>
      </c>
      <c r="D40" s="6"/>
      <c r="E40" s="8" t="s">
        <v>153</v>
      </c>
      <c r="F40" s="8">
        <v>3000</v>
      </c>
      <c r="G40" s="8">
        <v>2700</v>
      </c>
    </row>
    <row r="41" spans="1:7" x14ac:dyDescent="0.25">
      <c r="A41" s="8" t="s">
        <v>157</v>
      </c>
      <c r="B41" s="8">
        <v>4500</v>
      </c>
      <c r="C41" s="8">
        <v>4050</v>
      </c>
      <c r="D41" s="6"/>
      <c r="E41" s="8" t="s">
        <v>155</v>
      </c>
      <c r="F41" s="8">
        <v>4500</v>
      </c>
      <c r="G41" s="8">
        <v>4050</v>
      </c>
    </row>
    <row r="42" spans="1:7" x14ac:dyDescent="0.25">
      <c r="A42" s="8" t="s">
        <v>160</v>
      </c>
      <c r="B42" s="8">
        <v>4500</v>
      </c>
      <c r="C42" s="8">
        <v>4050</v>
      </c>
      <c r="D42" s="6"/>
      <c r="E42" s="8" t="s">
        <v>158</v>
      </c>
      <c r="F42" s="8">
        <v>4500</v>
      </c>
      <c r="G42" s="8">
        <v>4050</v>
      </c>
    </row>
    <row r="43" spans="1:7" x14ac:dyDescent="0.25">
      <c r="A43" s="8" t="s">
        <v>163</v>
      </c>
      <c r="B43" s="8">
        <v>50000</v>
      </c>
      <c r="C43" s="8">
        <v>45000</v>
      </c>
      <c r="D43" s="6"/>
      <c r="E43" s="8" t="s">
        <v>163</v>
      </c>
      <c r="F43" s="8">
        <v>50000</v>
      </c>
      <c r="G43" s="8">
        <v>45000</v>
      </c>
    </row>
    <row r="44" spans="1:7" x14ac:dyDescent="0.25">
      <c r="A44" s="8" t="s">
        <v>165</v>
      </c>
      <c r="B44" s="8">
        <v>4500</v>
      </c>
      <c r="C44" s="8">
        <v>4050</v>
      </c>
      <c r="D44" s="6"/>
      <c r="E44" s="8" t="s">
        <v>165</v>
      </c>
      <c r="F44" s="8">
        <v>4500</v>
      </c>
      <c r="G44" s="8">
        <v>4050</v>
      </c>
    </row>
    <row r="45" spans="1:7" x14ac:dyDescent="0.25">
      <c r="A45" s="19" t="s">
        <v>23</v>
      </c>
      <c r="B45" s="20">
        <f>SUM(B35:B44)</f>
        <v>150399.74</v>
      </c>
      <c r="C45" s="20">
        <f>SUM(C35:C44)</f>
        <v>125076.92</v>
      </c>
      <c r="D45" s="6"/>
      <c r="E45" s="8" t="s">
        <v>218</v>
      </c>
      <c r="F45" s="8">
        <v>20000</v>
      </c>
      <c r="G45" s="8">
        <v>19000</v>
      </c>
    </row>
    <row r="46" spans="1:7" x14ac:dyDescent="0.25">
      <c r="D46" s="6"/>
      <c r="F46" s="44">
        <f>SUM(F35:F45)</f>
        <v>170399.74</v>
      </c>
      <c r="G46" s="69">
        <f>SUM(G35:G45)</f>
        <v>144076.91999999998</v>
      </c>
    </row>
    <row r="47" spans="1:7" x14ac:dyDescent="0.25">
      <c r="A47" s="7"/>
      <c r="B47" s="6"/>
      <c r="C47" s="6"/>
      <c r="D47" s="6"/>
    </row>
    <row r="48" spans="1:7" x14ac:dyDescent="0.25">
      <c r="A48" s="24" t="s">
        <v>29</v>
      </c>
      <c r="B48" s="6"/>
      <c r="C48" s="6"/>
      <c r="D48" s="6"/>
    </row>
    <row r="49" spans="1:7" x14ac:dyDescent="0.25">
      <c r="A49" s="67" t="s">
        <v>146</v>
      </c>
      <c r="B49" s="66">
        <v>286000</v>
      </c>
      <c r="C49" s="66">
        <v>257400</v>
      </c>
      <c r="D49" s="6"/>
      <c r="E49" s="8" t="s">
        <v>70</v>
      </c>
      <c r="F49" s="8">
        <v>286000</v>
      </c>
      <c r="G49" s="8">
        <v>257400</v>
      </c>
    </row>
    <row r="50" spans="1:7" x14ac:dyDescent="0.25">
      <c r="A50" s="67" t="s">
        <v>145</v>
      </c>
      <c r="B50" s="66">
        <v>286000</v>
      </c>
      <c r="C50" s="66">
        <v>257400</v>
      </c>
      <c r="D50" s="6"/>
      <c r="E50" s="8" t="s">
        <v>145</v>
      </c>
      <c r="F50" s="8">
        <v>286000</v>
      </c>
      <c r="G50" s="8">
        <v>257400</v>
      </c>
    </row>
    <row r="51" spans="1:7" x14ac:dyDescent="0.25">
      <c r="A51" s="8" t="s">
        <v>145</v>
      </c>
      <c r="B51" s="8">
        <v>542880</v>
      </c>
      <c r="C51" s="8">
        <v>542880</v>
      </c>
      <c r="D51" s="6"/>
      <c r="E51" s="8" t="s">
        <v>145</v>
      </c>
      <c r="F51" s="8">
        <v>542880</v>
      </c>
      <c r="G51" s="8">
        <v>542880</v>
      </c>
    </row>
    <row r="52" spans="1:7" x14ac:dyDescent="0.25">
      <c r="A52" s="68" t="s">
        <v>147</v>
      </c>
      <c r="B52" s="8">
        <v>286000</v>
      </c>
      <c r="C52" s="8">
        <v>257400</v>
      </c>
      <c r="D52" s="6"/>
      <c r="E52" s="8" t="s">
        <v>147</v>
      </c>
      <c r="F52" s="8">
        <v>286000</v>
      </c>
      <c r="G52" s="8">
        <v>257400</v>
      </c>
    </row>
    <row r="53" spans="1:7" x14ac:dyDescent="0.25">
      <c r="A53" s="19" t="s">
        <v>23</v>
      </c>
      <c r="B53" s="44">
        <f>SUM(B49:B52)</f>
        <v>1400880</v>
      </c>
      <c r="C53" s="44">
        <f>SUM(C49:C52)</f>
        <v>1315080</v>
      </c>
      <c r="D53" s="6"/>
      <c r="F53" s="44">
        <f>SUM(F49:F52)</f>
        <v>1400880</v>
      </c>
      <c r="G53" s="69">
        <f>SUM(G49:G52)</f>
        <v>1315080</v>
      </c>
    </row>
    <row r="54" spans="1:7" x14ac:dyDescent="0.25">
      <c r="A54" s="7"/>
      <c r="B54" s="6">
        <f>+B53-B51</f>
        <v>858000</v>
      </c>
      <c r="C54" s="6">
        <f>+C53-C51</f>
        <v>772200</v>
      </c>
      <c r="D54" s="6"/>
    </row>
    <row r="55" spans="1:7" x14ac:dyDescent="0.25">
      <c r="A55" s="24" t="s">
        <v>26</v>
      </c>
      <c r="B55" s="6"/>
      <c r="C55" s="6"/>
      <c r="D55" s="6"/>
    </row>
    <row r="56" spans="1:7" x14ac:dyDescent="0.25">
      <c r="A56" s="8"/>
      <c r="D56" s="6"/>
    </row>
    <row r="57" spans="1:7" x14ac:dyDescent="0.25">
      <c r="A57" s="8"/>
      <c r="D57" s="6"/>
    </row>
    <row r="58" spans="1:7" x14ac:dyDescent="0.25">
      <c r="A58" s="19" t="s">
        <v>23</v>
      </c>
      <c r="B58" s="44">
        <f>SUM(B56:B57)</f>
        <v>0</v>
      </c>
      <c r="C58" s="44">
        <f>SUM(C56:C57)</f>
        <v>0</v>
      </c>
      <c r="D58" s="6"/>
    </row>
    <row r="59" spans="1:7" x14ac:dyDescent="0.25">
      <c r="A59" s="7"/>
      <c r="B59" s="6"/>
      <c r="C59" s="6"/>
      <c r="D59" s="6"/>
    </row>
    <row r="60" spans="1:7" x14ac:dyDescent="0.25">
      <c r="A60" s="7"/>
      <c r="B60" s="6"/>
      <c r="C60" s="6"/>
      <c r="D60" s="6"/>
    </row>
    <row r="61" spans="1:7" x14ac:dyDescent="0.25">
      <c r="A61" s="24" t="s">
        <v>27</v>
      </c>
      <c r="B61" s="6"/>
      <c r="C61" s="6"/>
      <c r="D61" s="6"/>
    </row>
    <row r="62" spans="1:7" x14ac:dyDescent="0.25">
      <c r="A62" s="65" t="s">
        <v>225</v>
      </c>
      <c r="B62" s="8">
        <v>60000</v>
      </c>
      <c r="C62" s="8">
        <v>45762.71</v>
      </c>
      <c r="D62" s="6"/>
      <c r="E62" s="8" t="s">
        <v>225</v>
      </c>
      <c r="F62" s="8">
        <v>60000</v>
      </c>
      <c r="G62" s="8">
        <v>45762.71</v>
      </c>
    </row>
    <row r="63" spans="1:7" x14ac:dyDescent="0.25">
      <c r="A63" s="65" t="s">
        <v>148</v>
      </c>
      <c r="B63" s="8">
        <v>150000</v>
      </c>
      <c r="C63" s="8">
        <v>114406.78</v>
      </c>
      <c r="D63" s="6"/>
      <c r="E63" s="8" t="s">
        <v>148</v>
      </c>
      <c r="F63" s="8">
        <v>150000</v>
      </c>
      <c r="G63" s="8">
        <v>114406.78</v>
      </c>
    </row>
    <row r="64" spans="1:7" x14ac:dyDescent="0.25">
      <c r="A64" s="7" t="s">
        <v>133</v>
      </c>
      <c r="B64" s="8">
        <v>29767449.41</v>
      </c>
      <c r="C64" s="8">
        <v>29009688.829999998</v>
      </c>
      <c r="D64" s="6"/>
      <c r="E64" s="8" t="s">
        <v>54</v>
      </c>
      <c r="F64" s="8">
        <v>23600</v>
      </c>
      <c r="G64" s="8">
        <v>18000</v>
      </c>
    </row>
    <row r="65" spans="1:14" x14ac:dyDescent="0.25">
      <c r="A65" s="19" t="s">
        <v>23</v>
      </c>
      <c r="B65" s="44">
        <f>SUM(B62:B64)</f>
        <v>29977449.41</v>
      </c>
      <c r="C65" s="44">
        <f>SUM(C62:C64)</f>
        <v>29169858.319999997</v>
      </c>
      <c r="D65" s="6">
        <f>+B31+B66</f>
        <v>9174709.9499999993</v>
      </c>
      <c r="E65" s="8" t="s">
        <v>133</v>
      </c>
      <c r="F65" s="8">
        <v>29767449.41</v>
      </c>
      <c r="G65" s="8">
        <v>29009688.829999998</v>
      </c>
    </row>
    <row r="66" spans="1:14" ht="15.75" thickBot="1" x14ac:dyDescent="0.3">
      <c r="A66" s="19" t="s">
        <v>42</v>
      </c>
      <c r="B66" s="44">
        <v>6434317.8799999999</v>
      </c>
      <c r="C66" s="44"/>
      <c r="D66" s="62">
        <v>478585.63</v>
      </c>
      <c r="F66" s="44">
        <f>SUM(F62:F65)</f>
        <v>30001049.41</v>
      </c>
      <c r="G66" s="44">
        <f>SUM(G62:G65)</f>
        <v>29187858.319999997</v>
      </c>
    </row>
    <row r="67" spans="1:14" ht="15.75" thickBot="1" x14ac:dyDescent="0.3">
      <c r="A67" s="19" t="s">
        <v>22</v>
      </c>
      <c r="B67" s="44">
        <f>+B64-B66</f>
        <v>23333131.530000001</v>
      </c>
      <c r="C67" s="44">
        <f>+C63</f>
        <v>114406.78</v>
      </c>
      <c r="D67" s="71">
        <f>+D65+D66</f>
        <v>9653295.5800000001</v>
      </c>
      <c r="E67" s="71">
        <f>+C31+C64</f>
        <v>31639111.869999997</v>
      </c>
      <c r="F67" s="54"/>
      <c r="G67" s="48"/>
    </row>
    <row r="68" spans="1:14" x14ac:dyDescent="0.25">
      <c r="A68" s="7" t="s">
        <v>23</v>
      </c>
      <c r="D68" s="6">
        <f>+B45+B54+B62+B63</f>
        <v>1218399.74</v>
      </c>
      <c r="E68" s="6">
        <f>+C45+C54+C62+C63</f>
        <v>1057446.4099999999</v>
      </c>
    </row>
    <row r="69" spans="1:14" x14ac:dyDescent="0.25">
      <c r="A69" s="72" t="s">
        <v>228</v>
      </c>
      <c r="B69" s="8">
        <v>478585.63</v>
      </c>
    </row>
    <row r="70" spans="1:14" x14ac:dyDescent="0.25">
      <c r="A70" s="19" t="s">
        <v>227</v>
      </c>
      <c r="B70" s="20">
        <f>+B31+B45+B54+B62+B63+B66+B69</f>
        <v>10871695.320000002</v>
      </c>
      <c r="C70" s="20">
        <f>+C31+C45+C54+C65</f>
        <v>32696558.279999997</v>
      </c>
      <c r="D70" s="6"/>
    </row>
    <row r="71" spans="1:14" x14ac:dyDescent="0.25">
      <c r="A71" s="27"/>
      <c r="B71" s="28"/>
      <c r="C71" s="28"/>
      <c r="D71" s="28"/>
    </row>
    <row r="72" spans="1:14" s="5" customFormat="1" x14ac:dyDescent="0.25">
      <c r="A72" s="45"/>
      <c r="B72" s="46"/>
      <c r="C72" s="46"/>
      <c r="D72" s="46"/>
      <c r="E72" s="47"/>
      <c r="F72" s="47"/>
      <c r="G72" s="47"/>
      <c r="H72" s="47"/>
      <c r="I72" s="47"/>
      <c r="J72" s="47"/>
      <c r="K72" s="47"/>
      <c r="L72" s="47"/>
      <c r="M72" s="47"/>
      <c r="N72" s="47"/>
    </row>
    <row r="73" spans="1:14" s="5" customFormat="1" x14ac:dyDescent="0.25">
      <c r="A73" s="45"/>
      <c r="B73" s="46"/>
      <c r="C73" s="46"/>
      <c r="D73" s="46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spans="1:14" x14ac:dyDescent="0.25">
      <c r="A74" s="24" t="s">
        <v>28</v>
      </c>
      <c r="B74" s="6"/>
      <c r="C74" s="6"/>
      <c r="D74" s="6"/>
    </row>
    <row r="75" spans="1:14" x14ac:dyDescent="0.25">
      <c r="A75" s="7"/>
      <c r="B75" s="6"/>
      <c r="C75" s="6"/>
      <c r="D75" s="6"/>
    </row>
    <row r="76" spans="1:14" x14ac:dyDescent="0.25">
      <c r="A76" s="24" t="s">
        <v>29</v>
      </c>
      <c r="B76" s="6"/>
      <c r="C76" s="6"/>
      <c r="D76" s="6"/>
    </row>
    <row r="77" spans="1:14" x14ac:dyDescent="0.25">
      <c r="A77" s="25"/>
      <c r="B77" s="6"/>
      <c r="C77" s="6"/>
      <c r="D77" s="6"/>
    </row>
    <row r="78" spans="1:14" x14ac:dyDescent="0.25">
      <c r="A78" s="25"/>
      <c r="B78" s="6"/>
      <c r="C78" s="6"/>
      <c r="D78" s="6"/>
    </row>
    <row r="79" spans="1:14" x14ac:dyDescent="0.25">
      <c r="A79" s="7"/>
      <c r="B79" s="6"/>
      <c r="C79" s="6"/>
      <c r="D79" s="6"/>
    </row>
    <row r="80" spans="1:14" x14ac:dyDescent="0.25">
      <c r="A80" s="7"/>
      <c r="B80" s="6"/>
      <c r="C80" s="6"/>
      <c r="D80" s="6"/>
    </row>
    <row r="81" spans="1:7" x14ac:dyDescent="0.25">
      <c r="A81" s="25" t="s">
        <v>23</v>
      </c>
      <c r="B81" s="6">
        <v>0</v>
      </c>
      <c r="C81" s="6">
        <v>0</v>
      </c>
      <c r="D81" s="6"/>
    </row>
    <row r="82" spans="1:7" x14ac:dyDescent="0.25">
      <c r="A82" s="7"/>
      <c r="B82" s="6"/>
      <c r="C82" s="6"/>
      <c r="D82" s="6"/>
    </row>
    <row r="83" spans="1:7" x14ac:dyDescent="0.25">
      <c r="A83" s="7"/>
      <c r="B83" s="6"/>
      <c r="C83" s="6"/>
      <c r="D83" s="6"/>
    </row>
    <row r="84" spans="1:7" x14ac:dyDescent="0.25">
      <c r="A84" s="7"/>
      <c r="B84" s="6"/>
      <c r="C84" s="6"/>
      <c r="D84" s="6"/>
    </row>
    <row r="85" spans="1:7" ht="15.75" thickBot="1" x14ac:dyDescent="0.3">
      <c r="A85" s="24" t="s">
        <v>30</v>
      </c>
      <c r="B85" s="6"/>
      <c r="C85" s="6"/>
      <c r="D85" s="62"/>
    </row>
    <row r="86" spans="1:7" ht="15.75" thickBot="1" x14ac:dyDescent="0.3">
      <c r="A86" s="8" t="s">
        <v>43</v>
      </c>
      <c r="B86" s="8">
        <v>211770.47</v>
      </c>
      <c r="C86" s="8">
        <v>211770.47</v>
      </c>
      <c r="D86" s="61"/>
      <c r="E86" s="8" t="s">
        <v>43</v>
      </c>
      <c r="F86" s="8">
        <v>211770.47</v>
      </c>
      <c r="G86" s="8">
        <v>211770.46</v>
      </c>
    </row>
    <row r="87" spans="1:7" ht="15.75" thickBot="1" x14ac:dyDescent="0.3">
      <c r="A87" t="s">
        <v>53</v>
      </c>
      <c r="B87" s="8">
        <v>50000</v>
      </c>
      <c r="C87" s="8">
        <v>50000</v>
      </c>
      <c r="D87" s="61"/>
      <c r="E87" s="8" t="s">
        <v>53</v>
      </c>
      <c r="F87" s="8">
        <v>50000</v>
      </c>
      <c r="G87" s="8">
        <v>50000</v>
      </c>
    </row>
    <row r="88" spans="1:7" ht="15.75" thickBot="1" x14ac:dyDescent="0.3">
      <c r="A88" s="8" t="s">
        <v>51</v>
      </c>
      <c r="B88" s="8">
        <v>44250.32</v>
      </c>
      <c r="C88" s="8">
        <v>44250.32</v>
      </c>
      <c r="D88" s="61"/>
      <c r="E88" s="8" t="s">
        <v>51</v>
      </c>
      <c r="F88" s="8">
        <v>44250.32</v>
      </c>
      <c r="G88" s="8">
        <v>44250.32</v>
      </c>
    </row>
    <row r="89" spans="1:7" x14ac:dyDescent="0.25">
      <c r="A89" s="8" t="s">
        <v>55</v>
      </c>
      <c r="B89" s="8">
        <v>117642.48</v>
      </c>
      <c r="C89" s="8">
        <v>117642.48</v>
      </c>
      <c r="D89" s="63"/>
      <c r="E89" s="8" t="s">
        <v>55</v>
      </c>
      <c r="F89" s="8">
        <v>117642.48</v>
      </c>
      <c r="G89" s="8">
        <v>117642.48</v>
      </c>
    </row>
    <row r="90" spans="1:7" x14ac:dyDescent="0.25">
      <c r="A90" s="8" t="s">
        <v>41</v>
      </c>
      <c r="B90" s="8">
        <v>25481.39</v>
      </c>
      <c r="C90" s="8">
        <v>25481.39</v>
      </c>
      <c r="D90" s="6"/>
      <c r="E90" s="8" t="s">
        <v>41</v>
      </c>
      <c r="F90" s="8">
        <v>25481.39</v>
      </c>
      <c r="G90" s="8">
        <v>25481.39</v>
      </c>
    </row>
    <row r="91" spans="1:7" x14ac:dyDescent="0.25">
      <c r="A91" s="8" t="s">
        <v>39</v>
      </c>
      <c r="B91" s="8">
        <v>34163.18</v>
      </c>
      <c r="C91" s="8">
        <v>34163.18</v>
      </c>
      <c r="D91" s="6"/>
      <c r="E91" s="48" t="s">
        <v>39</v>
      </c>
      <c r="F91" s="8">
        <v>34163.18</v>
      </c>
      <c r="G91" s="8">
        <v>34163.18</v>
      </c>
    </row>
    <row r="92" spans="1:7" x14ac:dyDescent="0.25">
      <c r="A92" s="8" t="s">
        <v>50</v>
      </c>
      <c r="B92" s="8">
        <v>4249057.75</v>
      </c>
      <c r="C92" s="8">
        <v>4249057.75</v>
      </c>
      <c r="D92" s="6"/>
      <c r="E92" s="48" t="s">
        <v>50</v>
      </c>
      <c r="F92" s="8">
        <v>4249057.75</v>
      </c>
      <c r="G92" s="8">
        <v>4249057.75</v>
      </c>
    </row>
    <row r="93" spans="1:7" x14ac:dyDescent="0.25">
      <c r="A93" s="8" t="s">
        <v>60</v>
      </c>
      <c r="B93" s="8">
        <v>114045.88</v>
      </c>
      <c r="C93" s="8">
        <v>114045.88</v>
      </c>
      <c r="D93" s="6"/>
      <c r="E93" s="48" t="s">
        <v>60</v>
      </c>
      <c r="F93" s="8">
        <v>114045.88</v>
      </c>
      <c r="G93" s="8">
        <v>114045.88</v>
      </c>
    </row>
    <row r="94" spans="1:7" x14ac:dyDescent="0.25">
      <c r="A94" s="8" t="s">
        <v>38</v>
      </c>
      <c r="B94" s="8">
        <v>371341.78</v>
      </c>
      <c r="C94" s="64" t="s">
        <v>95</v>
      </c>
      <c r="D94" s="6"/>
      <c r="E94" s="48" t="s">
        <v>38</v>
      </c>
      <c r="F94" s="8">
        <v>371341.78</v>
      </c>
      <c r="G94" s="8">
        <v>371341.78</v>
      </c>
    </row>
    <row r="95" spans="1:7" x14ac:dyDescent="0.25">
      <c r="A95" s="8" t="s">
        <v>35</v>
      </c>
      <c r="B95" s="8">
        <v>16341</v>
      </c>
      <c r="C95" s="8">
        <v>16341</v>
      </c>
      <c r="D95" s="6"/>
      <c r="E95" s="48" t="s">
        <v>35</v>
      </c>
      <c r="F95" s="8">
        <v>16341</v>
      </c>
      <c r="G95" s="8">
        <v>16341</v>
      </c>
    </row>
    <row r="96" spans="1:7" x14ac:dyDescent="0.25">
      <c r="A96" s="8" t="s">
        <v>36</v>
      </c>
      <c r="B96" s="8">
        <v>630609.49</v>
      </c>
      <c r="C96" s="8">
        <v>630609.49</v>
      </c>
      <c r="D96" s="6"/>
      <c r="E96" s="48" t="s">
        <v>36</v>
      </c>
      <c r="F96" s="8">
        <v>630609.49</v>
      </c>
      <c r="G96" s="8">
        <v>324444.59000000003</v>
      </c>
    </row>
    <row r="97" spans="1:7" x14ac:dyDescent="0.25">
      <c r="A97" s="8" t="s">
        <v>37</v>
      </c>
      <c r="B97" s="8">
        <v>250250.36</v>
      </c>
      <c r="C97" s="8">
        <v>250250.36</v>
      </c>
      <c r="D97" s="6"/>
      <c r="E97" s="48" t="s">
        <v>37</v>
      </c>
      <c r="F97" s="8">
        <v>250250.36</v>
      </c>
      <c r="G97" s="8">
        <v>250250.36</v>
      </c>
    </row>
    <row r="98" spans="1:7" x14ac:dyDescent="0.25">
      <c r="A98" s="8" t="s">
        <v>63</v>
      </c>
      <c r="B98" s="8">
        <v>211301.77</v>
      </c>
      <c r="C98" s="8">
        <v>211301.77</v>
      </c>
      <c r="D98" s="6"/>
      <c r="E98" s="48" t="s">
        <v>63</v>
      </c>
      <c r="F98" s="8">
        <v>211301.77</v>
      </c>
      <c r="G98" s="8">
        <v>211301.77</v>
      </c>
    </row>
    <row r="99" spans="1:7" x14ac:dyDescent="0.25">
      <c r="A99" s="8" t="s">
        <v>41</v>
      </c>
      <c r="B99" s="8">
        <v>26747.06</v>
      </c>
      <c r="C99" s="8">
        <v>26747.06</v>
      </c>
      <c r="D99" s="6"/>
      <c r="E99" s="48" t="s">
        <v>41</v>
      </c>
      <c r="F99" s="8">
        <v>26747.06</v>
      </c>
      <c r="G99" s="8">
        <v>26747.06</v>
      </c>
    </row>
    <row r="100" spans="1:7" x14ac:dyDescent="0.25">
      <c r="A100" s="8" t="s">
        <v>66</v>
      </c>
      <c r="B100" s="8">
        <v>630609.49</v>
      </c>
      <c r="C100" s="8">
        <v>630609.49</v>
      </c>
      <c r="D100" s="6"/>
      <c r="E100" s="8" t="s">
        <v>66</v>
      </c>
      <c r="F100" s="8">
        <v>630609.49</v>
      </c>
      <c r="G100" s="8">
        <v>630609.49</v>
      </c>
    </row>
    <row r="101" spans="1:7" x14ac:dyDescent="0.25">
      <c r="A101" s="8" t="s">
        <v>40</v>
      </c>
      <c r="B101" s="8">
        <v>37288</v>
      </c>
      <c r="C101" s="8">
        <v>37288</v>
      </c>
      <c r="D101" s="6"/>
      <c r="E101" s="8" t="s">
        <v>40</v>
      </c>
      <c r="F101" s="8">
        <v>37288</v>
      </c>
      <c r="G101" s="8">
        <v>37288</v>
      </c>
    </row>
    <row r="102" spans="1:7" x14ac:dyDescent="0.25">
      <c r="A102" s="8" t="s">
        <v>67</v>
      </c>
      <c r="B102" s="8">
        <v>232340</v>
      </c>
      <c r="C102" s="8">
        <v>232340</v>
      </c>
      <c r="D102" s="6"/>
      <c r="E102" s="8" t="s">
        <v>67</v>
      </c>
      <c r="F102" s="8">
        <v>232340</v>
      </c>
      <c r="G102" s="8">
        <v>232340</v>
      </c>
    </row>
    <row r="103" spans="1:7" x14ac:dyDescent="0.25">
      <c r="A103" s="8" t="s">
        <v>34</v>
      </c>
      <c r="B103" s="8">
        <v>34020</v>
      </c>
      <c r="C103" s="8">
        <v>34020</v>
      </c>
      <c r="D103" s="6"/>
      <c r="E103" s="8" t="s">
        <v>34</v>
      </c>
      <c r="F103" s="8">
        <v>34020</v>
      </c>
      <c r="G103" s="8">
        <v>34020</v>
      </c>
    </row>
    <row r="104" spans="1:7" x14ac:dyDescent="0.25">
      <c r="A104" s="8" t="s">
        <v>40</v>
      </c>
      <c r="B104" s="8">
        <v>32096</v>
      </c>
      <c r="C104" s="8">
        <v>32096</v>
      </c>
      <c r="D104" s="6"/>
      <c r="E104" s="8" t="s">
        <v>40</v>
      </c>
      <c r="F104" s="8">
        <v>32096</v>
      </c>
      <c r="G104" s="8">
        <v>32096</v>
      </c>
    </row>
    <row r="105" spans="1:7" x14ac:dyDescent="0.25">
      <c r="A105" s="8" t="s">
        <v>51</v>
      </c>
      <c r="B105" s="8">
        <v>36102.26</v>
      </c>
      <c r="C105" s="8">
        <v>36102.26</v>
      </c>
      <c r="D105" s="6"/>
      <c r="E105" s="8" t="s">
        <v>51</v>
      </c>
      <c r="F105" s="8">
        <v>36102.26</v>
      </c>
      <c r="G105" s="8">
        <v>36102.26</v>
      </c>
    </row>
    <row r="106" spans="1:7" x14ac:dyDescent="0.25">
      <c r="A106" s="8" t="s">
        <v>183</v>
      </c>
      <c r="B106" s="8">
        <v>3000</v>
      </c>
      <c r="C106" s="8">
        <v>3000</v>
      </c>
      <c r="D106" s="6"/>
      <c r="E106" s="8" t="s">
        <v>183</v>
      </c>
      <c r="F106" s="8">
        <v>3000</v>
      </c>
      <c r="G106" s="8">
        <v>3000</v>
      </c>
    </row>
    <row r="107" spans="1:7" x14ac:dyDescent="0.25">
      <c r="A107" s="8" t="s">
        <v>164</v>
      </c>
      <c r="B107" s="8">
        <v>70800</v>
      </c>
      <c r="C107" s="8">
        <v>70800</v>
      </c>
      <c r="D107" s="6"/>
      <c r="E107" s="8" t="s">
        <v>164</v>
      </c>
      <c r="F107" s="8">
        <v>70800</v>
      </c>
      <c r="G107" s="8">
        <v>70800</v>
      </c>
    </row>
    <row r="108" spans="1:7" x14ac:dyDescent="0.25">
      <c r="A108" s="8" t="s">
        <v>167</v>
      </c>
      <c r="B108" s="8">
        <v>50000</v>
      </c>
      <c r="C108" s="8">
        <v>50000</v>
      </c>
      <c r="D108" s="6"/>
      <c r="E108" s="8" t="s">
        <v>167</v>
      </c>
      <c r="F108" s="8">
        <v>50000</v>
      </c>
      <c r="G108" s="8">
        <v>50000</v>
      </c>
    </row>
    <row r="109" spans="1:7" x14ac:dyDescent="0.25">
      <c r="A109" s="8" t="s">
        <v>195</v>
      </c>
      <c r="B109" s="8">
        <v>5000</v>
      </c>
      <c r="C109" s="8">
        <v>5000</v>
      </c>
      <c r="D109" s="6"/>
      <c r="E109" s="8" t="s">
        <v>195</v>
      </c>
      <c r="F109" s="8">
        <v>5000</v>
      </c>
      <c r="G109" s="8">
        <v>5000</v>
      </c>
    </row>
    <row r="110" spans="1:7" x14ac:dyDescent="0.25">
      <c r="A110" t="s">
        <v>39</v>
      </c>
      <c r="B110" s="8">
        <v>29136.79</v>
      </c>
      <c r="C110" s="8">
        <v>29136.79</v>
      </c>
      <c r="D110" s="6"/>
      <c r="E110" s="8" t="s">
        <v>39</v>
      </c>
      <c r="F110" s="8">
        <v>29136.79</v>
      </c>
      <c r="G110" s="8">
        <v>29136.79</v>
      </c>
    </row>
    <row r="111" spans="1:7" x14ac:dyDescent="0.25">
      <c r="A111" t="s">
        <v>222</v>
      </c>
      <c r="B111" s="8">
        <v>70000</v>
      </c>
      <c r="C111" s="8">
        <v>70000</v>
      </c>
      <c r="D111" s="6"/>
      <c r="E111" s="8" t="s">
        <v>222</v>
      </c>
      <c r="F111" s="8">
        <v>70000</v>
      </c>
      <c r="G111" s="8">
        <v>70000</v>
      </c>
    </row>
    <row r="112" spans="1:7" ht="15.75" x14ac:dyDescent="0.25">
      <c r="A112" s="43" t="s">
        <v>23</v>
      </c>
      <c r="B112" s="26">
        <f>SUM(B86:B111)</f>
        <v>7583395.4699999997</v>
      </c>
      <c r="C112" s="26">
        <f>SUM(C86:C111)</f>
        <v>7212053.6899999995</v>
      </c>
      <c r="D112" s="6"/>
      <c r="F112" s="8">
        <f>SUM(F86:F111)</f>
        <v>7583395.4699999997</v>
      </c>
      <c r="G112" s="8">
        <f>SUM(G86:G111)</f>
        <v>7277230.5599999996</v>
      </c>
    </row>
    <row r="113" spans="1:7" x14ac:dyDescent="0.25">
      <c r="A113" s="7"/>
      <c r="B113" s="6"/>
      <c r="C113" s="6"/>
      <c r="D113" s="6"/>
    </row>
    <row r="114" spans="1:7" x14ac:dyDescent="0.25">
      <c r="A114" s="7"/>
      <c r="B114" s="6"/>
      <c r="C114" s="6"/>
      <c r="D114" s="6"/>
      <c r="F114" s="8">
        <f>+F31+F46+F53+F66+F112</f>
        <v>41896116.689999998</v>
      </c>
      <c r="G114" s="8">
        <f>+G31+G46+G53+G66+G112</f>
        <v>40553668.839999996</v>
      </c>
    </row>
    <row r="115" spans="1:7" ht="15.75" x14ac:dyDescent="0.25">
      <c r="A115" s="19" t="s">
        <v>22</v>
      </c>
      <c r="B115" s="26">
        <f>+B31+B45+B53+B65+B112</f>
        <v>41852516.689999998</v>
      </c>
      <c r="C115" s="26">
        <f>+C31+C45+C53+C65+C112</f>
        <v>40451491.969999999</v>
      </c>
      <c r="D115" s="6"/>
    </row>
    <row r="116" spans="1:7" x14ac:dyDescent="0.25">
      <c r="A116" s="7"/>
      <c r="B116" s="6"/>
      <c r="C116" s="6"/>
      <c r="D116" s="6"/>
    </row>
    <row r="117" spans="1:7" ht="15.75" x14ac:dyDescent="0.25">
      <c r="A117" s="19" t="s">
        <v>31</v>
      </c>
      <c r="B117" s="26">
        <v>41852516.689999998</v>
      </c>
      <c r="C117" s="26">
        <v>40516668.839999996</v>
      </c>
      <c r="D117" s="6"/>
    </row>
    <row r="118" spans="1:7" x14ac:dyDescent="0.25">
      <c r="A118" s="7"/>
      <c r="B118" s="6"/>
      <c r="C118" s="6"/>
      <c r="D118" s="6"/>
    </row>
    <row r="119" spans="1:7" x14ac:dyDescent="0.25">
      <c r="A119" s="19" t="s">
        <v>32</v>
      </c>
      <c r="B119" s="20">
        <f>+B115-B117</f>
        <v>0</v>
      </c>
      <c r="C119" s="20">
        <f>+C115-C117</f>
        <v>-65176.869999997318</v>
      </c>
      <c r="D119" s="6"/>
    </row>
    <row r="120" spans="1:7" x14ac:dyDescent="0.25">
      <c r="A120" s="7"/>
      <c r="B120" s="6"/>
      <c r="C120" s="6"/>
      <c r="D120" s="6"/>
    </row>
    <row r="121" spans="1:7" x14ac:dyDescent="0.25">
      <c r="A121" s="7"/>
      <c r="B121" s="6"/>
      <c r="C121" s="6"/>
      <c r="D121" s="6"/>
    </row>
    <row r="122" spans="1:7" x14ac:dyDescent="0.25">
      <c r="A122" s="7"/>
      <c r="B122" s="6"/>
      <c r="C122" s="6"/>
      <c r="D122" s="6"/>
    </row>
    <row r="123" spans="1:7" x14ac:dyDescent="0.25">
      <c r="A123" s="7"/>
      <c r="B123" s="6"/>
      <c r="C123" s="6"/>
      <c r="D123" s="6"/>
    </row>
    <row r="124" spans="1:7" x14ac:dyDescent="0.25">
      <c r="A124" s="7"/>
      <c r="B124" s="6"/>
      <c r="C124" s="6"/>
      <c r="D124" s="6"/>
    </row>
    <row r="125" spans="1:7" x14ac:dyDescent="0.25">
      <c r="A125" s="7"/>
      <c r="B125" s="6"/>
      <c r="C125" s="6"/>
      <c r="D125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2025-07-02T13:06:07Z</cp:lastPrinted>
  <dcterms:created xsi:type="dcterms:W3CDTF">2021-12-06T11:44:16Z</dcterms:created>
  <dcterms:modified xsi:type="dcterms:W3CDTF">2025-07-02T13:07:20Z</dcterms:modified>
</cp:coreProperties>
</file>