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18- CUENTAS POR PAGAR 2024\PROVEEDORES 2025\02-FEBRERO 2025\"/>
    </mc:Choice>
  </mc:AlternateContent>
  <bookViews>
    <workbookView xWindow="0" yWindow="0" windowWidth="28800" windowHeight="11475"/>
  </bookViews>
  <sheets>
    <sheet name="PAGOS PROVEEDORES" sheetId="1" r:id="rId1"/>
    <sheet name="Hoja1" sheetId="2" r:id="rId2"/>
  </sheets>
  <definedNames>
    <definedName name="_xlnm.Print_Area" localSheetId="0">'PAGOS PROVEEDORES'!$A$2:$J$90</definedName>
    <definedName name="_xlnm.Print_Titles" localSheetId="0">'PAGOS PROVEEDORES'!$1:$13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0" i="2" l="1"/>
  <c r="B90" i="2"/>
  <c r="C93" i="2" l="1"/>
  <c r="C36" i="2"/>
  <c r="B93" i="2"/>
  <c r="B36" i="2"/>
  <c r="B33" i="2"/>
  <c r="E41" i="2"/>
  <c r="H71" i="1"/>
  <c r="I71" i="1"/>
  <c r="F71" i="1"/>
  <c r="E38" i="2" l="1"/>
  <c r="B29" i="2"/>
  <c r="C34" i="2"/>
  <c r="C33" i="2"/>
  <c r="B34" i="2"/>
  <c r="C46" i="2" l="1"/>
  <c r="E56" i="2" s="1"/>
  <c r="B46" i="2"/>
  <c r="B56" i="2" l="1"/>
  <c r="C29" i="2"/>
  <c r="C56" i="2" l="1"/>
  <c r="C32" i="2"/>
  <c r="C97" i="2"/>
  <c r="B97" i="2"/>
</calcChain>
</file>

<file path=xl/sharedStrings.xml><?xml version="1.0" encoding="utf-8"?>
<sst xmlns="http://schemas.openxmlformats.org/spreadsheetml/2006/main" count="329" uniqueCount="207">
  <si>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</si>
  <si>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</si>
  <si>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</si>
  <si>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</si>
  <si>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</si>
  <si>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</si>
  <si>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</si>
  <si>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</si>
  <si>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PREPARADO POR:</t>
  </si>
  <si>
    <t>REVISADO POR:</t>
  </si>
  <si>
    <t>TRIBUNAL SUPERIOR ELECTORAL</t>
  </si>
  <si>
    <t>ALEXI MARTINEZ</t>
  </si>
  <si>
    <t>DIRECTOR FINANCIERO</t>
  </si>
  <si>
    <t>AUTORIZADO POR:</t>
  </si>
  <si>
    <t>ESTADO (COMPLETADO,  PENDIENTE O ATRASADO)</t>
  </si>
  <si>
    <t>DIRECCIÓN FINANCIERA</t>
  </si>
  <si>
    <t>NO.</t>
  </si>
  <si>
    <t>TAINA S. AMEYE PEREZ</t>
  </si>
  <si>
    <t>FRANCISCA A. GARCIA</t>
  </si>
  <si>
    <t>ANALISTA 1</t>
  </si>
  <si>
    <t>ENCARGADA DE CONTABILIDAD</t>
  </si>
  <si>
    <t>FECHA FIN FACTURA</t>
  </si>
  <si>
    <t>COMPLETADO</t>
  </si>
  <si>
    <t>TOTAL</t>
  </si>
  <si>
    <t>SUB-TOTAL</t>
  </si>
  <si>
    <t>HUMANO SEGUROS, S.A.</t>
  </si>
  <si>
    <t>PROVEEDORES 5%</t>
  </si>
  <si>
    <t>PROVEEDORES 10%</t>
  </si>
  <si>
    <t>PROVEEDORES 2%</t>
  </si>
  <si>
    <t>CONSTRUCCION</t>
  </si>
  <si>
    <t>SUPLENCIA</t>
  </si>
  <si>
    <t>ACUERDO INTERNACIONAL</t>
  </si>
  <si>
    <t>PROVEEDORES NO TIENEN RETENCION</t>
  </si>
  <si>
    <t>PROVEEDORES</t>
  </si>
  <si>
    <t>SERVICIO POLIZA DE SEGUROS</t>
  </si>
  <si>
    <t>DIFERENCIA</t>
  </si>
  <si>
    <t>CUENTAS POR PAGAR A PROVEEDORES AL 28 DE FEBRERO 2025</t>
  </si>
  <si>
    <t>DISTRIBUIDORA LAGARES, SRL.</t>
  </si>
  <si>
    <t>CLIMA CONTROL U CONSTR</t>
  </si>
  <si>
    <t>SETI &amp; SIDIF DOMINICANAS</t>
  </si>
  <si>
    <t>7AM AGENCIA MULTIMEDIA, SRL.</t>
  </si>
  <si>
    <t>BH MOBILIARIO, SRL.</t>
  </si>
  <si>
    <t>ADQUISICION DE MOBILIARIO.</t>
  </si>
  <si>
    <t>B1500001301</t>
  </si>
  <si>
    <t>SERVICIO DE RENOVACION DE LICENCIA DE ADOBE.</t>
  </si>
  <si>
    <t>B1500000207</t>
  </si>
  <si>
    <t>SETI &amp; SIDIF DOMINICANAS, SRL.</t>
  </si>
  <si>
    <t>SERVICIOS EMPRESARIALES CANAAN, SRL.</t>
  </si>
  <si>
    <t>ADQUISICION DE TICKETS COMBUSTIBLE.</t>
  </si>
  <si>
    <t>B1500001078</t>
  </si>
  <si>
    <t>SERVICIO DE MANTENIMIENTO PREVENTIVO Y REPARACION DE PLANTA ELECTRICA</t>
  </si>
  <si>
    <t>VARGAS SERVICIOS DE CATERING, SRL.</t>
  </si>
  <si>
    <t>SERVICIOS DE CATERING</t>
  </si>
  <si>
    <t>B1500001732</t>
  </si>
  <si>
    <t>VARGAS SERVICIOS DE CATERING. SRL.</t>
  </si>
  <si>
    <t>SERVICIO WEB Y DESARROLLO DE API  ETAPA 111.</t>
  </si>
  <si>
    <t>B1500000021</t>
  </si>
  <si>
    <t>CLIMA CONTROL U CONSTRUCCION, CLIMCON, SRL.</t>
  </si>
  <si>
    <t>SERVICIO DE MANTENIMIENTO PREVENTIVO DE SISTEMA AIRES ACONDICIONADO.</t>
  </si>
  <si>
    <t>B1500000346</t>
  </si>
  <si>
    <t>E450000003298 E450000003297</t>
  </si>
  <si>
    <t>AGUA PLANETA AZUL, S.A.</t>
  </si>
  <si>
    <t>COMUNICACIONES Y REDES DE SNATO DOMINGO</t>
  </si>
  <si>
    <t>SINERGIT,S.A.</t>
  </si>
  <si>
    <t>DELTA COMERCIAL, S.A.</t>
  </si>
  <si>
    <t>AVANSI, SRL.</t>
  </si>
  <si>
    <t>RICHAR ALFREDO ROSARIO</t>
  </si>
  <si>
    <t>CEO SOLUTIONS CO. SRL.</t>
  </si>
  <si>
    <t>NESTEVEZ SERVICIOS DE COMU</t>
  </si>
  <si>
    <t>MAGNA MOTORS, S.A.</t>
  </si>
  <si>
    <t>SERVICIO Y MANTENIMIENTO DE REPARAICONES DE VEHICULOS.</t>
  </si>
  <si>
    <t>SERVICIO D EMANTENIMIENTO Y REPARACIONES DE VEHICULOS.</t>
  </si>
  <si>
    <t>E450000001061 E450000001084</t>
  </si>
  <si>
    <t>ADQUISICION DE AGUA PURIFICADA.</t>
  </si>
  <si>
    <t>E450000008070 E450000008089 E450000008456 E450000008473</t>
  </si>
  <si>
    <t xml:space="preserve">09/01/2025 17/01/2025 24/01/2025 30/01/2025 </t>
  </si>
  <si>
    <t>IMPLEMENTACION FIRMA DIGITAL.</t>
  </si>
  <si>
    <t>E450000000023</t>
  </si>
  <si>
    <t>SERVICIO MANTENIMIENTO DE LOS UPS.</t>
  </si>
  <si>
    <t>E450000000215</t>
  </si>
  <si>
    <t>SINERGIT</t>
  </si>
  <si>
    <t>YINAELIS VIRGINIA CONTRERAS CARVAJAL</t>
  </si>
  <si>
    <t>SERVICIO Y ACOMPAÑAMIENTO CONSTRUCCION EDIFICIO.</t>
  </si>
  <si>
    <t>B1500000058</t>
  </si>
  <si>
    <t>CEO SOLUTIONS &amp; CO. SRL.</t>
  </si>
  <si>
    <t>SERVICIO DE FUMIGACION PREVENCION Y CONTROL DE PLAGAS.</t>
  </si>
  <si>
    <t>B1500000671 B1500000676</t>
  </si>
  <si>
    <t>HONORARIOS PROFESIONALES</t>
  </si>
  <si>
    <t>B1500000514</t>
  </si>
  <si>
    <t>B1500000199</t>
  </si>
  <si>
    <t>COMUNICACIONES Y REDES DE SANTO DOMINGO</t>
  </si>
  <si>
    <t>SERVICIO DE REPETIDORA CON SU FRECUENCIA A NIVEL DE SANTO DOMINGO.</t>
  </si>
  <si>
    <t>B1500000755</t>
  </si>
  <si>
    <t>COMPAÑÍA DOMINICANA DE TELEFONOS (FIJOS)</t>
  </si>
  <si>
    <t>SERVICIO TELEFONICOS FIJOS</t>
  </si>
  <si>
    <t>COMPAÑÍA DOMINICANA DE TELEFONOS (TABLETS)</t>
  </si>
  <si>
    <t>COMPAÑÍA DOMINICANA DE TELEFONOS (FLOTA)</t>
  </si>
  <si>
    <t>SERVICIO TELEFONICOS  TABLETS</t>
  </si>
  <si>
    <t>SERVICIO TELEFONICOS FLOTAS</t>
  </si>
  <si>
    <t>EDENORTE DOMINICANA, S.A.</t>
  </si>
  <si>
    <t>PEDRO APOLINAR MENCIA</t>
  </si>
  <si>
    <t>ANGELICA MARCELA LALONDRI</t>
  </si>
  <si>
    <t>GRUPO DIARIO LIBRE, S.A.</t>
  </si>
  <si>
    <t>VIAMAR, S.A.</t>
  </si>
  <si>
    <t>INVERSIONES INOGAR, SRL.</t>
  </si>
  <si>
    <t>GTG INDUSTRIAL, SRL.</t>
  </si>
  <si>
    <t>TROVASA HAND WASH, SRL.</t>
  </si>
  <si>
    <t>INVERSIONES AZUL DEL ESTE DOMINICANA, S.A. (CATALONIA)</t>
  </si>
  <si>
    <t>SERVICIO CONTRATACION DEL SALON ANIVERSARIO XIII</t>
  </si>
  <si>
    <t>E450000000496</t>
  </si>
  <si>
    <t>SERVICIO DE MANTENIMIENTO Y REPARACIONES DE VEHICULOS</t>
  </si>
  <si>
    <t>E450000004201 E450000004217</t>
  </si>
  <si>
    <t>28/01/2025 29/01/2025</t>
  </si>
  <si>
    <t>SERVICIO DE PUBLICIDAD</t>
  </si>
  <si>
    <t>E450000000201</t>
  </si>
  <si>
    <t>MARIAN ALTAGRACIA ENCARNACION</t>
  </si>
  <si>
    <t>ALL OFFICE SOLUTIONS TS SRL.</t>
  </si>
  <si>
    <t>SERVICIO DE ENERGIA ELECTRICA</t>
  </si>
  <si>
    <t>E450000032663</t>
  </si>
  <si>
    <t>E450000066293</t>
  </si>
  <si>
    <t>E450000066978</t>
  </si>
  <si>
    <t>E450000066275</t>
  </si>
  <si>
    <t>B1500000014</t>
  </si>
  <si>
    <t>ALQUILER EQUIPOS TECNOLOGICOS</t>
  </si>
  <si>
    <t>B1500002712</t>
  </si>
  <si>
    <t>COMPUOFFICE DOMINICANA, SRL.</t>
  </si>
  <si>
    <t>B1500000075</t>
  </si>
  <si>
    <t>JOSE AUGUSTO CABRERA</t>
  </si>
  <si>
    <t>B1500000051 B1500000052</t>
  </si>
  <si>
    <t>MARISOL TOBAL</t>
  </si>
  <si>
    <t>INVERSIONES AZUL DEL ESTE DOMINICANA, S.A. (CATALONIA STO.DGO.)</t>
  </si>
  <si>
    <t>SERVICIO DE HOSPEDAJE  Y ALIMENTACION SR. MARCOS MASSO</t>
  </si>
  <si>
    <t>E450000000517</t>
  </si>
  <si>
    <t>E450000004284</t>
  </si>
  <si>
    <t>ANGELICA MARCELA LALONDRIZ</t>
  </si>
  <si>
    <t>B1100000232</t>
  </si>
  <si>
    <t>B1100000231</t>
  </si>
  <si>
    <t>MARISOL TOBAL WILLIAMS</t>
  </si>
  <si>
    <t>B1100000230</t>
  </si>
  <si>
    <t>SERVICIO DE IMPRESIÓN</t>
  </si>
  <si>
    <t>B1500000791</t>
  </si>
  <si>
    <t>ADQUISICION DE AZUCAR, LECHE Y DESECHABLES.</t>
  </si>
  <si>
    <t>B1500004729</t>
  </si>
  <si>
    <t>SERVICIO DE LAVADO DE VEHICULO.</t>
  </si>
  <si>
    <t>B1500001608</t>
  </si>
  <si>
    <t>ADQUISICION DE TRANSCEIVERS.</t>
  </si>
  <si>
    <t>E450000000583</t>
  </si>
  <si>
    <t>SERVICIO DE MANTENIMIENTO Y/O REPARACION DE VEHICULOS.</t>
  </si>
  <si>
    <t>E450000002507</t>
  </si>
  <si>
    <t>1902/2025</t>
  </si>
  <si>
    <t>BIG FILMS, SRL.</t>
  </si>
  <si>
    <t>UNIQUE MANAGEMENT SOLUTIONS</t>
  </si>
  <si>
    <t>PROLIMPISO, SRL.</t>
  </si>
  <si>
    <t>AMARAM ENTERPRISE, SRL.</t>
  </si>
  <si>
    <t>P A CATERING, SRL.</t>
  </si>
  <si>
    <t>CENTROXPERT STE, SRL.</t>
  </si>
  <si>
    <t>FMP SERVICE TECHNOLOGI, SRL.</t>
  </si>
  <si>
    <t>SERVICIO DE CATERING</t>
  </si>
  <si>
    <t>E450000000385 E450000000386</t>
  </si>
  <si>
    <t>RENOVACION DEL USO DEL SISTEMA DE RECURSOS HUMANOS</t>
  </si>
  <si>
    <t>E450000000018</t>
  </si>
  <si>
    <t>ADQUISICION DE EQUIPOS INFORMATIVOS</t>
  </si>
  <si>
    <t>B1500004328</t>
  </si>
  <si>
    <t>SERVICIO ALQUILER EQUIPO DE SONIDO ANIVERSARIO</t>
  </si>
  <si>
    <t>B1500000297 B1500000298</t>
  </si>
  <si>
    <t>SERVICIO DE GRABACION Y TRANSMISION ANIVERSARIO.</t>
  </si>
  <si>
    <t>B1500000296</t>
  </si>
  <si>
    <t>SUMINISTRO MATERIAL DESECHABLE.</t>
  </si>
  <si>
    <t>B1500001445</t>
  </si>
  <si>
    <t>UNIQUE MANAGEMENT SOLUTIONS I MARTINEZ, SRL.</t>
  </si>
  <si>
    <t>SERVICIO DE CAPACITACION PRESENCIAL WORKSHOP.</t>
  </si>
  <si>
    <t>B1500000278</t>
  </si>
  <si>
    <t>ADQUISICION SUMINISTRO DE ASEO Y MATERIALES DE LIMPIEZA.</t>
  </si>
  <si>
    <t>B1500000492</t>
  </si>
  <si>
    <t>C &amp; E PRESUPUESTOS Y CONSTRUCCIONES, S.A.</t>
  </si>
  <si>
    <t>B1500000142</t>
  </si>
  <si>
    <t>MIRIAN ALTAGRACIA ENCARNACION</t>
  </si>
  <si>
    <t xml:space="preserve"> MU KIEN ADRIANA SANG</t>
  </si>
  <si>
    <t>EDITORA LISTIN DIARIO, S.A.</t>
  </si>
  <si>
    <t>DISLA URIBE KONCEPTO, SRL.</t>
  </si>
  <si>
    <t>SVG PRINT AND TECH, SRL.</t>
  </si>
  <si>
    <t>SERVICIO DE CONFECCION E INSTALACION DE GALERIA DE EXJUECES.</t>
  </si>
  <si>
    <t>B1500000114</t>
  </si>
  <si>
    <t>E450000003644 E450000003645</t>
  </si>
  <si>
    <t>INVERSIONES TEJEDA VALERA FD, SRL.</t>
  </si>
  <si>
    <t>ADQUISICION DE SUMINISTRO DE OFICINA</t>
  </si>
  <si>
    <t>B1500000950</t>
  </si>
  <si>
    <t>ADQUISICION CONSUMIBLES PARA IMPRESORAS.</t>
  </si>
  <si>
    <t>E450000000592</t>
  </si>
  <si>
    <t>ADQUISICION DE ABASTECIMIENTO DE ALMUERZOS PARA PERSONAL MILITAR.</t>
  </si>
  <si>
    <t>B1500003740</t>
  </si>
  <si>
    <t xml:space="preserve"> 10/02/2025</t>
  </si>
  <si>
    <t>HYL, S.A.</t>
  </si>
  <si>
    <t>ADQUISICION DE COMPRA DE NEUMATICOS.</t>
  </si>
  <si>
    <t>E450000000427</t>
  </si>
  <si>
    <t>SERVICIOS DE PUBLICIDAD</t>
  </si>
  <si>
    <t>E450000000723</t>
  </si>
  <si>
    <t>CUBICACION NO. 3 CONSTRUCCION EDIFICIO.</t>
  </si>
  <si>
    <t>B1500000140 B1500000141</t>
  </si>
  <si>
    <t>B1500001294</t>
  </si>
  <si>
    <t>E450000002138 E450000002314</t>
  </si>
  <si>
    <t>RICHARD ALFREDO ROSARIO</t>
  </si>
  <si>
    <t>CUBICACION NO. 4 CONSTRUCCION EDIFICIO.</t>
  </si>
  <si>
    <t>INSTITUTO POSTAL DOMINICANO.</t>
  </si>
  <si>
    <t>SERVICIO ALQUILER DE PARQUEOS.</t>
  </si>
  <si>
    <t>B1500002621</t>
  </si>
  <si>
    <t>INSTITUTO POSTAL DOMINCANO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</si>
</sst>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Arial"/>
      <family val="2"/>
    </font>
    <font>
      <b/>
      <sz val="28"/>
      <color theme="1"/>
      <name val="Arial"/>
      <family val="2"/>
    </font>
    <font>
      <sz val="48"/>
      <color theme="1"/>
      <name val="Arial"/>
      <family val="2"/>
    </font>
    <font>
      <b/>
      <sz val="48"/>
      <color theme="1"/>
      <name val="Arial"/>
      <family val="2"/>
    </font>
    <font>
      <b/>
      <u/>
      <sz val="48"/>
      <color theme="1"/>
      <name val="Arial"/>
      <family val="2"/>
    </font>
    <font>
      <b/>
      <sz val="12"/>
      <color theme="1"/>
      <name val="Calibri"/>
      <family val="2"/>
      <scheme val="minor"/>
    </font>
    <font>
      <sz val="36"/>
      <color theme="1"/>
      <name val="Arial"/>
      <family val="2"/>
    </font>
    <font>
      <sz val="3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4" xfId="0" applyNumberFormat="1" applyFont="1" applyFill="1" applyBorder="1" applyAlignment="1">
      <alignment horizontal="left" vertical="center"/>
    </xf>
    <xf numFmtId="0" fontId="0" fillId="0" borderId="0" xfId="0" applyBorder="1"/>
    <xf numFmtId="0" fontId="1" fillId="0" borderId="0" xfId="0" applyFont="1" applyBorder="1"/>
    <xf numFmtId="0" fontId="0" fillId="0" borderId="0" xfId="0" applyFill="1" applyBorder="1"/>
    <xf numFmtId="0" fontId="0" fillId="0" borderId="0" xfId="0" applyFill="1"/>
    <xf numFmtId="43" fontId="0" fillId="0" borderId="5" xfId="2" applyFont="1" applyBorder="1"/>
    <xf numFmtId="49" fontId="0" fillId="0" borderId="5" xfId="2" applyNumberFormat="1" applyFont="1" applyBorder="1"/>
    <xf numFmtId="43" fontId="0" fillId="0" borderId="0" xfId="2" applyFont="1"/>
    <xf numFmtId="0" fontId="7" fillId="0" borderId="0" xfId="0" applyFont="1"/>
    <xf numFmtId="0" fontId="8" fillId="0" borderId="0" xfId="0" applyFo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43" fontId="9" fillId="2" borderId="2" xfId="0" applyNumberFormat="1" applyFont="1" applyFill="1" applyBorder="1"/>
    <xf numFmtId="43" fontId="9" fillId="2" borderId="1" xfId="0" applyNumberFormat="1" applyFont="1" applyFill="1" applyBorder="1"/>
    <xf numFmtId="0" fontId="8" fillId="0" borderId="0" xfId="0" applyFont="1" applyAlignment="1">
      <alignment horizontal="center"/>
    </xf>
    <xf numFmtId="0" fontId="10" fillId="0" borderId="0" xfId="0" applyFont="1"/>
    <xf numFmtId="0" fontId="12" fillId="0" borderId="0" xfId="0" applyFont="1" applyAlignment="1">
      <alignment horizontal="center"/>
    </xf>
    <xf numFmtId="49" fontId="1" fillId="0" borderId="5" xfId="2" applyNumberFormat="1" applyFont="1" applyBorder="1"/>
    <xf numFmtId="43" fontId="1" fillId="0" borderId="5" xfId="2" applyFont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/>
    </xf>
    <xf numFmtId="49" fontId="1" fillId="0" borderId="5" xfId="2" applyNumberFormat="1" applyFont="1" applyBorder="1" applyAlignment="1">
      <alignment horizontal="center"/>
    </xf>
    <xf numFmtId="49" fontId="1" fillId="0" borderId="5" xfId="2" applyNumberFormat="1" applyFont="1" applyBorder="1" applyAlignment="1">
      <alignment horizontal="left"/>
    </xf>
    <xf numFmtId="43" fontId="13" fillId="0" borderId="5" xfId="2" applyFont="1" applyBorder="1"/>
    <xf numFmtId="49" fontId="0" fillId="3" borderId="5" xfId="2" applyNumberFormat="1" applyFont="1" applyFill="1" applyBorder="1"/>
    <xf numFmtId="43" fontId="0" fillId="3" borderId="5" xfId="2" applyFont="1" applyFill="1" applyBorder="1"/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14" fontId="14" fillId="0" borderId="1" xfId="0" applyNumberFormat="1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left" vertical="center" wrapText="1"/>
    </xf>
    <xf numFmtId="43" fontId="14" fillId="0" borderId="1" xfId="0" applyNumberFormat="1" applyFont="1" applyBorder="1" applyAlignment="1">
      <alignment horizontal="left" vertical="center"/>
    </xf>
    <xf numFmtId="164" fontId="14" fillId="0" borderId="1" xfId="0" applyNumberFormat="1" applyFont="1" applyFill="1" applyBorder="1" applyAlignment="1">
      <alignment horizontal="left" vertical="center"/>
    </xf>
    <xf numFmtId="43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vertical="center" wrapText="1"/>
    </xf>
    <xf numFmtId="14" fontId="14" fillId="0" borderId="1" xfId="0" applyNumberFormat="1" applyFont="1" applyBorder="1" applyAlignment="1">
      <alignment horizontal="left" vertical="center" wrapText="1"/>
    </xf>
    <xf numFmtId="164" fontId="14" fillId="0" borderId="1" xfId="0" applyNumberFormat="1" applyFont="1" applyBorder="1" applyAlignment="1">
      <alignment horizontal="left" vertical="center" wrapText="1"/>
    </xf>
    <xf numFmtId="43" fontId="14" fillId="0" borderId="3" xfId="0" applyNumberFormat="1" applyFont="1" applyBorder="1" applyAlignment="1">
      <alignment horizontal="left" vertical="center"/>
    </xf>
    <xf numFmtId="164" fontId="14" fillId="0" borderId="1" xfId="0" applyNumberFormat="1" applyFont="1" applyBorder="1" applyAlignment="1">
      <alignment horizontal="left" vertical="center"/>
    </xf>
    <xf numFmtId="43" fontId="14" fillId="0" borderId="3" xfId="0" applyNumberFormat="1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vertical="center" wrapText="1"/>
    </xf>
    <xf numFmtId="14" fontId="14" fillId="0" borderId="3" xfId="0" applyNumberFormat="1" applyFont="1" applyFill="1" applyBorder="1" applyAlignment="1">
      <alignment horizontal="left" vertical="center" wrapText="1"/>
    </xf>
    <xf numFmtId="164" fontId="14" fillId="0" borderId="3" xfId="0" applyNumberFormat="1" applyFont="1" applyFill="1" applyBorder="1" applyAlignment="1">
      <alignment horizontal="left" vertical="center" wrapText="1"/>
    </xf>
    <xf numFmtId="43" fontId="6" fillId="0" borderId="5" xfId="2" applyFont="1" applyBorder="1"/>
    <xf numFmtId="49" fontId="13" fillId="0" borderId="5" xfId="2" applyNumberFormat="1" applyFont="1" applyBorder="1"/>
    <xf numFmtId="49" fontId="0" fillId="0" borderId="0" xfId="2" applyNumberFormat="1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2" borderId="1" xfId="0" applyFont="1" applyFill="1" applyBorder="1" applyAlignment="1">
      <alignment horizontal="right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2085975</xdr:colOff>
      <xdr:row>2</xdr:row>
      <xdr:rowOff>114300</xdr:rowOff>
    </xdr:from>
    <xdr:to>
      <xdr:col>4</xdr:col>
      <xdr:colOff>1114425</xdr:colOff>
      <xdr:row>7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92375" y="495300"/>
          <a:ext cx="2647950" cy="182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GridLines="0" tabSelected="1" view="pageBreakPreview" topLeftCell="F69" zoomScale="50" zoomScaleNormal="50" zoomScaleSheetLayoutView="50" workbookViewId="0">
      <selection activeCell="H83" sqref="H83:J83"/>
    </sheetView>
  </sheetViews>
  <sheetFormatPr baseColWidth="10" defaultRowHeight="15" x14ac:dyDescent="0.25"/>
  <cols>
    <col min="1" max="1" width="13" customWidth="1"/>
    <col min="2" max="2" width="95.42578125" customWidth="1"/>
    <col min="3" max="3" width="98.7109375" customWidth="1"/>
    <col min="4" max="4" width="54.28515625" customWidth="1"/>
    <col min="5" max="5" width="43.7109375" customWidth="1"/>
    <col min="6" max="6" width="48.85546875" customWidth="1"/>
    <col min="7" max="7" width="37.7109375" customWidth="1"/>
    <col min="8" max="8" width="47.7109375" customWidth="1"/>
    <col min="9" max="9" width="26.7109375" customWidth="1"/>
    <col min="10" max="10" width="71.5703125" customWidth="1"/>
    <col min="11" max="11" width="25.28515625" bestFit="1" customWidth="1"/>
    <col min="12" max="12" width="14.5703125" bestFit="1" customWidth="1"/>
  </cols>
  <sheetData>
    <row r="1" spans="1:12" x14ac:dyDescent="0.25">
      <c r="B1" s="2"/>
      <c r="C1" s="2"/>
      <c r="D1" s="2"/>
      <c r="E1" s="2"/>
      <c r="F1" s="2"/>
      <c r="G1" s="2"/>
      <c r="H1" s="2"/>
      <c r="I1" s="2"/>
      <c r="J1" s="2"/>
    </row>
    <row r="2" spans="1:12" x14ac:dyDescent="0.25">
      <c r="B2" s="2"/>
      <c r="C2" s="2"/>
      <c r="D2" s="2"/>
      <c r="E2" s="2"/>
      <c r="F2" s="2"/>
      <c r="G2" s="2"/>
      <c r="H2" s="2"/>
      <c r="I2" s="2"/>
      <c r="J2" s="2"/>
    </row>
    <row r="3" spans="1:12" x14ac:dyDescent="0.25">
      <c r="B3" s="2"/>
      <c r="C3" s="2"/>
      <c r="D3" s="2"/>
      <c r="E3" s="2"/>
      <c r="F3" s="2"/>
      <c r="G3" s="2"/>
      <c r="H3" s="2"/>
      <c r="I3" s="2"/>
      <c r="J3" s="2"/>
    </row>
    <row r="4" spans="1:12" ht="34.5" x14ac:dyDescent="0.45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2" ht="34.5" x14ac:dyDescent="0.45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2" ht="34.5" x14ac:dyDescent="0.45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2" ht="34.5" x14ac:dyDescent="0.45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2" ht="35.25" x14ac:dyDescent="0.5">
      <c r="A8" s="62" t="s">
        <v>10</v>
      </c>
      <c r="B8" s="62"/>
      <c r="C8" s="62"/>
      <c r="D8" s="62"/>
      <c r="E8" s="62"/>
      <c r="F8" s="62"/>
      <c r="G8" s="62"/>
      <c r="H8" s="62"/>
      <c r="I8" s="62"/>
      <c r="J8" s="62"/>
    </row>
    <row r="9" spans="1:12" ht="35.25" x14ac:dyDescent="0.5">
      <c r="A9" s="62" t="s">
        <v>15</v>
      </c>
      <c r="B9" s="62"/>
      <c r="C9" s="62"/>
      <c r="D9" s="62"/>
      <c r="E9" s="62"/>
      <c r="F9" s="62"/>
      <c r="G9" s="62"/>
      <c r="H9" s="62"/>
      <c r="I9" s="62"/>
      <c r="J9" s="62"/>
    </row>
    <row r="10" spans="1:12" ht="35.25" x14ac:dyDescent="0.5">
      <c r="A10" s="62" t="s">
        <v>36</v>
      </c>
      <c r="B10" s="62"/>
      <c r="C10" s="62"/>
      <c r="D10" s="62"/>
      <c r="E10" s="62"/>
      <c r="F10" s="62"/>
      <c r="G10" s="62"/>
      <c r="H10" s="62"/>
      <c r="I10" s="62"/>
      <c r="J10" s="62"/>
    </row>
    <row r="11" spans="1:12" ht="35.25" x14ac:dyDescent="0.5">
      <c r="A11" s="62" t="s">
        <v>0</v>
      </c>
      <c r="B11" s="62"/>
      <c r="C11" s="62"/>
      <c r="D11" s="62"/>
      <c r="E11" s="62"/>
      <c r="F11" s="62"/>
      <c r="G11" s="62"/>
      <c r="H11" s="62"/>
      <c r="I11" s="62"/>
      <c r="J11" s="62"/>
    </row>
    <row r="12" spans="1:12" ht="35.25" thickBot="1" x14ac:dyDescent="0.5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2" ht="162" customHeight="1" thickBot="1" x14ac:dyDescent="0.3">
      <c r="A13" s="13" t="s">
        <v>16</v>
      </c>
      <c r="B13" s="13" t="s">
        <v>1</v>
      </c>
      <c r="C13" s="13" t="s">
        <v>2</v>
      </c>
      <c r="D13" s="14" t="s">
        <v>3</v>
      </c>
      <c r="E13" s="14" t="s">
        <v>4</v>
      </c>
      <c r="F13" s="14" t="s">
        <v>5</v>
      </c>
      <c r="G13" s="14" t="s">
        <v>21</v>
      </c>
      <c r="H13" s="14" t="s">
        <v>6</v>
      </c>
      <c r="I13" s="14" t="s">
        <v>7</v>
      </c>
      <c r="J13" s="14" t="s">
        <v>14</v>
      </c>
      <c r="L13" s="4"/>
    </row>
    <row r="14" spans="1:12" s="7" customFormat="1" ht="218.25" customHeight="1" thickBot="1" x14ac:dyDescent="0.3">
      <c r="A14" s="15">
        <v>1</v>
      </c>
      <c r="B14" s="34" t="s">
        <v>25</v>
      </c>
      <c r="C14" s="35" t="s">
        <v>34</v>
      </c>
      <c r="D14" s="36" t="s">
        <v>60</v>
      </c>
      <c r="E14" s="37">
        <v>45689</v>
      </c>
      <c r="F14" s="38">
        <v>4087694.27</v>
      </c>
      <c r="G14" s="39">
        <v>45691</v>
      </c>
      <c r="H14" s="40">
        <v>4087694.27</v>
      </c>
      <c r="I14" s="40"/>
      <c r="J14" s="41" t="s">
        <v>22</v>
      </c>
      <c r="K14" s="3"/>
      <c r="L14" s="6"/>
    </row>
    <row r="15" spans="1:12" ht="213.75" customHeight="1" thickBot="1" x14ac:dyDescent="0.3">
      <c r="A15" s="16">
        <v>2</v>
      </c>
      <c r="B15" s="34" t="s">
        <v>37</v>
      </c>
      <c r="C15" s="42" t="s">
        <v>50</v>
      </c>
      <c r="D15" s="43" t="s">
        <v>199</v>
      </c>
      <c r="E15" s="44">
        <v>45684</v>
      </c>
      <c r="F15" s="38">
        <v>5310</v>
      </c>
      <c r="G15" s="39">
        <v>45691</v>
      </c>
      <c r="H15" s="38">
        <v>5085</v>
      </c>
      <c r="I15" s="38"/>
      <c r="J15" s="41" t="s">
        <v>22</v>
      </c>
      <c r="K15" s="3"/>
      <c r="L15" s="4"/>
    </row>
    <row r="16" spans="1:12" ht="191.25" customHeight="1" thickBot="1" x14ac:dyDescent="0.3">
      <c r="A16" s="16">
        <v>3</v>
      </c>
      <c r="B16" s="34" t="s">
        <v>57</v>
      </c>
      <c r="C16" s="42" t="s">
        <v>58</v>
      </c>
      <c r="D16" s="43" t="s">
        <v>59</v>
      </c>
      <c r="E16" s="44">
        <v>45684</v>
      </c>
      <c r="F16" s="38">
        <v>67260</v>
      </c>
      <c r="G16" s="39">
        <v>45691</v>
      </c>
      <c r="H16" s="38">
        <v>64410</v>
      </c>
      <c r="I16" s="38"/>
      <c r="J16" s="41" t="s">
        <v>22</v>
      </c>
      <c r="K16" s="3"/>
      <c r="L16" s="4"/>
    </row>
    <row r="17" spans="1:12" ht="173.25" customHeight="1" thickBot="1" x14ac:dyDescent="0.3">
      <c r="A17" s="16">
        <v>4</v>
      </c>
      <c r="B17" s="34" t="s">
        <v>51</v>
      </c>
      <c r="C17" s="42" t="s">
        <v>52</v>
      </c>
      <c r="D17" s="43" t="s">
        <v>53</v>
      </c>
      <c r="E17" s="44">
        <v>45674</v>
      </c>
      <c r="F17" s="38">
        <v>219680.6</v>
      </c>
      <c r="G17" s="39">
        <v>45691</v>
      </c>
      <c r="H17" s="38">
        <v>200318.92</v>
      </c>
      <c r="I17" s="38"/>
      <c r="J17" s="41" t="s">
        <v>22</v>
      </c>
      <c r="K17" s="3"/>
      <c r="L17" s="4"/>
    </row>
    <row r="18" spans="1:12" s="7" customFormat="1" ht="213.75" customHeight="1" thickBot="1" x14ac:dyDescent="0.3">
      <c r="A18" s="16">
        <v>5</v>
      </c>
      <c r="B18" s="34" t="s">
        <v>46</v>
      </c>
      <c r="C18" s="35" t="s">
        <v>44</v>
      </c>
      <c r="D18" s="36" t="s">
        <v>45</v>
      </c>
      <c r="E18" s="37">
        <v>45679</v>
      </c>
      <c r="F18" s="38">
        <v>136841.44</v>
      </c>
      <c r="G18" s="39">
        <v>45691</v>
      </c>
      <c r="H18" s="40">
        <v>129999.37</v>
      </c>
      <c r="I18" s="40"/>
      <c r="J18" s="41" t="s">
        <v>22</v>
      </c>
      <c r="K18" s="3"/>
      <c r="L18" s="6"/>
    </row>
    <row r="19" spans="1:12" ht="171.75" customHeight="1" thickBot="1" x14ac:dyDescent="0.3">
      <c r="A19" s="16">
        <v>6</v>
      </c>
      <c r="B19" s="34" t="s">
        <v>40</v>
      </c>
      <c r="C19" s="42" t="s">
        <v>55</v>
      </c>
      <c r="D19" s="43" t="s">
        <v>56</v>
      </c>
      <c r="E19" s="44">
        <v>45673</v>
      </c>
      <c r="F19" s="38">
        <v>188800</v>
      </c>
      <c r="G19" s="39">
        <v>45691</v>
      </c>
      <c r="H19" s="38">
        <v>180800</v>
      </c>
      <c r="I19" s="38"/>
      <c r="J19" s="41" t="s">
        <v>22</v>
      </c>
      <c r="K19" s="3"/>
      <c r="L19" s="4"/>
    </row>
    <row r="20" spans="1:12" ht="195.75" customHeight="1" thickBot="1" x14ac:dyDescent="0.3">
      <c r="A20" s="16">
        <v>7</v>
      </c>
      <c r="B20" s="34" t="s">
        <v>47</v>
      </c>
      <c r="C20" s="35" t="s">
        <v>48</v>
      </c>
      <c r="D20" s="43" t="s">
        <v>49</v>
      </c>
      <c r="E20" s="44">
        <v>45679</v>
      </c>
      <c r="F20" s="38">
        <v>1700000</v>
      </c>
      <c r="G20" s="39">
        <v>45691</v>
      </c>
      <c r="H20" s="38">
        <v>1692215.83</v>
      </c>
      <c r="I20" s="38"/>
      <c r="J20" s="41" t="s">
        <v>22</v>
      </c>
      <c r="K20" s="3"/>
      <c r="L20" s="4"/>
    </row>
    <row r="21" spans="1:12" ht="198.75" customHeight="1" thickBot="1" x14ac:dyDescent="0.3">
      <c r="A21" s="15">
        <v>8</v>
      </c>
      <c r="B21" s="34" t="s">
        <v>41</v>
      </c>
      <c r="C21" s="42" t="s">
        <v>42</v>
      </c>
      <c r="D21" s="43" t="s">
        <v>43</v>
      </c>
      <c r="E21" s="44">
        <v>45680</v>
      </c>
      <c r="F21" s="38">
        <v>13345.8</v>
      </c>
      <c r="G21" s="39">
        <v>45692</v>
      </c>
      <c r="H21" s="45">
        <v>12780.3</v>
      </c>
      <c r="I21" s="38"/>
      <c r="J21" s="41" t="s">
        <v>22</v>
      </c>
      <c r="K21" s="3"/>
      <c r="L21" s="4"/>
    </row>
    <row r="22" spans="1:12" ht="189.75" customHeight="1" thickBot="1" x14ac:dyDescent="0.3">
      <c r="A22" s="16">
        <v>9</v>
      </c>
      <c r="B22" s="34" t="s">
        <v>61</v>
      </c>
      <c r="C22" s="42" t="s">
        <v>73</v>
      </c>
      <c r="D22" s="43" t="s">
        <v>74</v>
      </c>
      <c r="E22" s="44" t="s">
        <v>75</v>
      </c>
      <c r="F22" s="45">
        <v>11160</v>
      </c>
      <c r="G22" s="46">
        <v>45695</v>
      </c>
      <c r="H22" s="45">
        <v>11160</v>
      </c>
      <c r="I22" s="38"/>
      <c r="J22" s="41" t="s">
        <v>22</v>
      </c>
      <c r="K22" s="3"/>
      <c r="L22" s="4"/>
    </row>
    <row r="23" spans="1:12" ht="228.75" customHeight="1" thickBot="1" x14ac:dyDescent="0.3">
      <c r="A23" s="16">
        <v>10</v>
      </c>
      <c r="B23" s="34" t="s">
        <v>90</v>
      </c>
      <c r="C23" s="42" t="s">
        <v>91</v>
      </c>
      <c r="D23" s="43" t="s">
        <v>92</v>
      </c>
      <c r="E23" s="44">
        <v>45672</v>
      </c>
      <c r="F23" s="45">
        <v>14750</v>
      </c>
      <c r="G23" s="46">
        <v>45695</v>
      </c>
      <c r="H23" s="45">
        <v>14125</v>
      </c>
      <c r="I23" s="38"/>
      <c r="J23" s="41" t="s">
        <v>22</v>
      </c>
      <c r="K23" s="3"/>
      <c r="L23" s="4"/>
    </row>
    <row r="24" spans="1:12" s="7" customFormat="1" ht="192.75" customHeight="1" thickBot="1" x14ac:dyDescent="0.3">
      <c r="A24" s="15">
        <v>11</v>
      </c>
      <c r="B24" s="34" t="s">
        <v>63</v>
      </c>
      <c r="C24" s="35" t="s">
        <v>78</v>
      </c>
      <c r="D24" s="36" t="s">
        <v>79</v>
      </c>
      <c r="E24" s="37">
        <v>45684</v>
      </c>
      <c r="F24" s="47">
        <v>89029.43</v>
      </c>
      <c r="G24" s="46">
        <v>45695</v>
      </c>
      <c r="H24" s="47">
        <v>89029.43</v>
      </c>
      <c r="I24" s="40"/>
      <c r="J24" s="41" t="s">
        <v>22</v>
      </c>
      <c r="K24" s="3"/>
      <c r="L24" s="6"/>
    </row>
    <row r="25" spans="1:12" s="7" customFormat="1" ht="215.25" customHeight="1" thickBot="1" x14ac:dyDescent="0.3">
      <c r="A25" s="15">
        <v>12</v>
      </c>
      <c r="B25" s="34" t="s">
        <v>64</v>
      </c>
      <c r="C25" s="35" t="s">
        <v>70</v>
      </c>
      <c r="D25" s="36" t="s">
        <v>200</v>
      </c>
      <c r="E25" s="37">
        <v>46018</v>
      </c>
      <c r="F25" s="47">
        <v>39368.33</v>
      </c>
      <c r="G25" s="39">
        <v>45695</v>
      </c>
      <c r="H25" s="47">
        <v>39368.33</v>
      </c>
      <c r="I25" s="40"/>
      <c r="J25" s="41" t="s">
        <v>22</v>
      </c>
      <c r="K25" s="3"/>
      <c r="L25" s="6"/>
    </row>
    <row r="26" spans="1:12" s="7" customFormat="1" ht="197.25" customHeight="1" thickBot="1" x14ac:dyDescent="0.3">
      <c r="A26" s="16">
        <v>13</v>
      </c>
      <c r="B26" s="34" t="s">
        <v>65</v>
      </c>
      <c r="C26" s="35" t="s">
        <v>76</v>
      </c>
      <c r="D26" s="36" t="s">
        <v>77</v>
      </c>
      <c r="E26" s="37">
        <v>45679</v>
      </c>
      <c r="F26" s="47">
        <v>21600</v>
      </c>
      <c r="G26" s="39">
        <v>45695</v>
      </c>
      <c r="H26" s="47">
        <v>21600</v>
      </c>
      <c r="I26" s="40"/>
      <c r="J26" s="41" t="s">
        <v>22</v>
      </c>
      <c r="K26" s="3"/>
      <c r="L26" s="6"/>
    </row>
    <row r="27" spans="1:12" s="7" customFormat="1" ht="212.25" customHeight="1" thickBot="1" x14ac:dyDescent="0.3">
      <c r="A27" s="16">
        <v>14</v>
      </c>
      <c r="B27" s="34" t="s">
        <v>201</v>
      </c>
      <c r="C27" s="35" t="s">
        <v>87</v>
      </c>
      <c r="D27" s="36" t="s">
        <v>89</v>
      </c>
      <c r="E27" s="37">
        <v>45665</v>
      </c>
      <c r="F27" s="47">
        <v>23600</v>
      </c>
      <c r="G27" s="39">
        <v>45695</v>
      </c>
      <c r="H27" s="47">
        <v>18000</v>
      </c>
      <c r="I27" s="40"/>
      <c r="J27" s="41" t="s">
        <v>22</v>
      </c>
      <c r="K27" s="3"/>
      <c r="L27" s="6"/>
    </row>
    <row r="28" spans="1:12" s="7" customFormat="1" ht="197.25" customHeight="1" thickBot="1" x14ac:dyDescent="0.3">
      <c r="A28" s="15">
        <v>15</v>
      </c>
      <c r="B28" s="34" t="s">
        <v>84</v>
      </c>
      <c r="C28" s="35" t="s">
        <v>85</v>
      </c>
      <c r="D28" s="36" t="s">
        <v>86</v>
      </c>
      <c r="E28" s="37">
        <v>45677</v>
      </c>
      <c r="F28" s="47">
        <v>37760</v>
      </c>
      <c r="G28" s="39">
        <v>45695</v>
      </c>
      <c r="H28" s="47">
        <v>36160</v>
      </c>
      <c r="I28" s="40"/>
      <c r="J28" s="41" t="s">
        <v>22</v>
      </c>
      <c r="K28" s="3"/>
      <c r="L28" s="6"/>
    </row>
    <row r="29" spans="1:12" s="7" customFormat="1" ht="171.75" customHeight="1" thickBot="1" x14ac:dyDescent="0.3">
      <c r="A29" s="16">
        <v>16</v>
      </c>
      <c r="B29" s="34" t="s">
        <v>68</v>
      </c>
      <c r="C29" s="35" t="s">
        <v>87</v>
      </c>
      <c r="D29" s="36" t="s">
        <v>88</v>
      </c>
      <c r="E29" s="37">
        <v>45685</v>
      </c>
      <c r="F29" s="47">
        <v>125000</v>
      </c>
      <c r="G29" s="39">
        <v>45695</v>
      </c>
      <c r="H29" s="47">
        <v>119703.4</v>
      </c>
      <c r="I29" s="40"/>
      <c r="J29" s="41" t="s">
        <v>22</v>
      </c>
      <c r="K29" s="3"/>
      <c r="L29" s="6"/>
    </row>
    <row r="30" spans="1:12" s="7" customFormat="1" ht="200.25" customHeight="1" thickBot="1" x14ac:dyDescent="0.3">
      <c r="A30" s="16">
        <v>17</v>
      </c>
      <c r="B30" s="34" t="s">
        <v>69</v>
      </c>
      <c r="C30" s="35" t="s">
        <v>71</v>
      </c>
      <c r="D30" s="36" t="s">
        <v>72</v>
      </c>
      <c r="E30" s="37">
        <v>45677</v>
      </c>
      <c r="F30" s="47">
        <v>20366.18</v>
      </c>
      <c r="G30" s="39">
        <v>45695</v>
      </c>
      <c r="H30" s="47">
        <v>20366.18</v>
      </c>
      <c r="I30" s="40"/>
      <c r="J30" s="41" t="s">
        <v>22</v>
      </c>
      <c r="K30" s="3"/>
      <c r="L30" s="6"/>
    </row>
    <row r="31" spans="1:12" s="7" customFormat="1" ht="213.75" customHeight="1" thickBot="1" x14ac:dyDescent="0.3">
      <c r="A31" s="16">
        <v>18</v>
      </c>
      <c r="B31" s="34" t="s">
        <v>81</v>
      </c>
      <c r="C31" s="35" t="s">
        <v>82</v>
      </c>
      <c r="D31" s="36" t="s">
        <v>83</v>
      </c>
      <c r="E31" s="37">
        <v>45686</v>
      </c>
      <c r="F31" s="47">
        <v>60000</v>
      </c>
      <c r="G31" s="39">
        <v>45695</v>
      </c>
      <c r="H31" s="47">
        <v>45762.71</v>
      </c>
      <c r="I31" s="40"/>
      <c r="J31" s="41" t="s">
        <v>22</v>
      </c>
      <c r="K31" s="3"/>
      <c r="L31" s="6"/>
    </row>
    <row r="32" spans="1:12" s="7" customFormat="1" ht="188.25" customHeight="1" thickBot="1" x14ac:dyDescent="0.3">
      <c r="A32" s="16">
        <v>19</v>
      </c>
      <c r="B32" s="34" t="s">
        <v>93</v>
      </c>
      <c r="C32" s="35" t="s">
        <v>94</v>
      </c>
      <c r="D32" s="36" t="s">
        <v>119</v>
      </c>
      <c r="E32" s="37">
        <v>45684</v>
      </c>
      <c r="F32" s="47">
        <v>208898.31</v>
      </c>
      <c r="G32" s="39">
        <v>45701</v>
      </c>
      <c r="H32" s="47">
        <v>208898.31</v>
      </c>
      <c r="I32" s="40"/>
      <c r="J32" s="41" t="s">
        <v>22</v>
      </c>
      <c r="K32" s="3"/>
      <c r="L32" s="6"/>
    </row>
    <row r="33" spans="1:12" s="7" customFormat="1" ht="171.75" customHeight="1" thickBot="1" x14ac:dyDescent="0.3">
      <c r="A33" s="15">
        <v>20</v>
      </c>
      <c r="B33" s="34" t="s">
        <v>95</v>
      </c>
      <c r="C33" s="35" t="s">
        <v>97</v>
      </c>
      <c r="D33" s="36" t="s">
        <v>120</v>
      </c>
      <c r="E33" s="37">
        <v>45684</v>
      </c>
      <c r="F33" s="47">
        <v>16334.5</v>
      </c>
      <c r="G33" s="39">
        <v>45701</v>
      </c>
      <c r="H33" s="47">
        <v>16334.5</v>
      </c>
      <c r="I33" s="40"/>
      <c r="J33" s="41" t="s">
        <v>22</v>
      </c>
      <c r="K33" s="3"/>
      <c r="L33" s="6"/>
    </row>
    <row r="34" spans="1:12" s="7" customFormat="1" ht="185.25" customHeight="1" thickBot="1" x14ac:dyDescent="0.3">
      <c r="A34" s="16">
        <v>21</v>
      </c>
      <c r="B34" s="34" t="s">
        <v>96</v>
      </c>
      <c r="C34" s="35" t="s">
        <v>98</v>
      </c>
      <c r="D34" s="36" t="s">
        <v>121</v>
      </c>
      <c r="E34" s="37">
        <v>45684</v>
      </c>
      <c r="F34" s="47">
        <v>243292.31</v>
      </c>
      <c r="G34" s="39">
        <v>45701</v>
      </c>
      <c r="H34" s="47">
        <v>243292.31</v>
      </c>
      <c r="I34" s="40"/>
      <c r="J34" s="41" t="s">
        <v>22</v>
      </c>
      <c r="K34" s="3"/>
      <c r="L34" s="6"/>
    </row>
    <row r="35" spans="1:12" s="7" customFormat="1" ht="177.75" customHeight="1" thickBot="1" x14ac:dyDescent="0.3">
      <c r="A35" s="16">
        <v>22</v>
      </c>
      <c r="B35" s="34" t="s">
        <v>99</v>
      </c>
      <c r="C35" s="35" t="s">
        <v>117</v>
      </c>
      <c r="D35" s="36" t="s">
        <v>118</v>
      </c>
      <c r="E35" s="37">
        <v>45694</v>
      </c>
      <c r="F35" s="47">
        <v>53877.34</v>
      </c>
      <c r="G35" s="39">
        <v>45701</v>
      </c>
      <c r="H35" s="47">
        <v>53877.34</v>
      </c>
      <c r="I35" s="40"/>
      <c r="J35" s="41" t="s">
        <v>22</v>
      </c>
      <c r="K35" s="3"/>
      <c r="L35" s="6"/>
    </row>
    <row r="36" spans="1:12" s="7" customFormat="1" ht="179.25" customHeight="1" thickBot="1" x14ac:dyDescent="0.3">
      <c r="A36" s="16">
        <v>23</v>
      </c>
      <c r="B36" s="34" t="s">
        <v>100</v>
      </c>
      <c r="C36" s="35" t="s">
        <v>87</v>
      </c>
      <c r="D36" s="36" t="s">
        <v>136</v>
      </c>
      <c r="E36" s="37">
        <v>45695</v>
      </c>
      <c r="F36" s="47">
        <v>4500</v>
      </c>
      <c r="G36" s="39">
        <v>45701</v>
      </c>
      <c r="H36" s="47">
        <v>4050</v>
      </c>
      <c r="I36" s="40"/>
      <c r="J36" s="41" t="s">
        <v>22</v>
      </c>
      <c r="K36" s="3"/>
      <c r="L36" s="6"/>
    </row>
    <row r="37" spans="1:12" s="7" customFormat="1" ht="194.25" customHeight="1" thickBot="1" x14ac:dyDescent="0.3">
      <c r="A37" s="16">
        <v>24</v>
      </c>
      <c r="B37" s="34" t="s">
        <v>134</v>
      </c>
      <c r="C37" s="35" t="s">
        <v>87</v>
      </c>
      <c r="D37" s="36" t="s">
        <v>135</v>
      </c>
      <c r="E37" s="37">
        <v>45699</v>
      </c>
      <c r="F37" s="47">
        <v>4500</v>
      </c>
      <c r="G37" s="39">
        <v>45701</v>
      </c>
      <c r="H37" s="47">
        <v>4050</v>
      </c>
      <c r="I37" s="40"/>
      <c r="J37" s="41" t="s">
        <v>22</v>
      </c>
      <c r="K37" s="3"/>
      <c r="L37" s="6"/>
    </row>
    <row r="38" spans="1:12" s="7" customFormat="1" ht="195.75" customHeight="1" thickBot="1" x14ac:dyDescent="0.3">
      <c r="A38" s="16">
        <v>25</v>
      </c>
      <c r="B38" s="34" t="s">
        <v>102</v>
      </c>
      <c r="C38" s="35" t="s">
        <v>113</v>
      </c>
      <c r="D38" s="36" t="s">
        <v>114</v>
      </c>
      <c r="E38" s="37">
        <v>45692</v>
      </c>
      <c r="F38" s="47">
        <v>65378.3</v>
      </c>
      <c r="G38" s="39">
        <v>45701</v>
      </c>
      <c r="H38" s="47">
        <v>65378.3</v>
      </c>
      <c r="I38" s="40"/>
      <c r="J38" s="41" t="s">
        <v>22</v>
      </c>
      <c r="K38" s="3"/>
      <c r="L38" s="6"/>
    </row>
    <row r="39" spans="1:12" s="7" customFormat="1" ht="216.75" customHeight="1" thickBot="1" x14ac:dyDescent="0.3">
      <c r="A39" s="16">
        <v>26</v>
      </c>
      <c r="B39" s="34" t="s">
        <v>103</v>
      </c>
      <c r="C39" s="35" t="s">
        <v>110</v>
      </c>
      <c r="D39" s="36" t="s">
        <v>111</v>
      </c>
      <c r="E39" s="37" t="s">
        <v>112</v>
      </c>
      <c r="F39" s="47">
        <v>34613.120000000003</v>
      </c>
      <c r="G39" s="39">
        <v>45701</v>
      </c>
      <c r="H39" s="47">
        <v>34613.120000000003</v>
      </c>
      <c r="I39" s="40"/>
      <c r="J39" s="41" t="s">
        <v>22</v>
      </c>
      <c r="K39" s="3"/>
      <c r="L39" s="6"/>
    </row>
    <row r="40" spans="1:12" s="7" customFormat="1" ht="165.75" customHeight="1" thickBot="1" x14ac:dyDescent="0.3">
      <c r="A40" s="15">
        <v>27</v>
      </c>
      <c r="B40" s="34" t="s">
        <v>104</v>
      </c>
      <c r="C40" s="35" t="s">
        <v>139</v>
      </c>
      <c r="D40" s="36" t="s">
        <v>140</v>
      </c>
      <c r="E40" s="37">
        <v>45694</v>
      </c>
      <c r="F40" s="47">
        <v>105551</v>
      </c>
      <c r="G40" s="39">
        <v>45701</v>
      </c>
      <c r="H40" s="47">
        <v>101078.5</v>
      </c>
      <c r="I40" s="40"/>
      <c r="J40" s="41" t="s">
        <v>22</v>
      </c>
      <c r="K40" s="3"/>
      <c r="L40" s="6"/>
    </row>
    <row r="41" spans="1:12" s="7" customFormat="1" ht="191.25" customHeight="1" thickBot="1" x14ac:dyDescent="0.3">
      <c r="A41" s="17">
        <v>28</v>
      </c>
      <c r="B41" s="34" t="s">
        <v>105</v>
      </c>
      <c r="C41" s="35" t="s">
        <v>141</v>
      </c>
      <c r="D41" s="36" t="s">
        <v>142</v>
      </c>
      <c r="E41" s="37">
        <v>45693</v>
      </c>
      <c r="F41" s="40">
        <v>37980</v>
      </c>
      <c r="G41" s="39">
        <v>45701</v>
      </c>
      <c r="H41" s="40">
        <v>36168</v>
      </c>
      <c r="I41" s="47"/>
      <c r="J41" s="41" t="s">
        <v>22</v>
      </c>
      <c r="K41" s="3"/>
      <c r="L41" s="6"/>
    </row>
    <row r="42" spans="1:12" s="7" customFormat="1" ht="188.25" customHeight="1" thickBot="1" x14ac:dyDescent="0.3">
      <c r="A42" s="16">
        <v>29</v>
      </c>
      <c r="B42" s="34" t="s">
        <v>106</v>
      </c>
      <c r="C42" s="35" t="s">
        <v>143</v>
      </c>
      <c r="D42" s="36" t="s">
        <v>144</v>
      </c>
      <c r="E42" s="37">
        <v>45691</v>
      </c>
      <c r="F42" s="47">
        <v>9901.23</v>
      </c>
      <c r="G42" s="39">
        <v>45701</v>
      </c>
      <c r="H42" s="47">
        <v>9481.68</v>
      </c>
      <c r="I42" s="40"/>
      <c r="J42" s="41" t="s">
        <v>22</v>
      </c>
      <c r="K42" s="3"/>
      <c r="L42" s="6"/>
    </row>
    <row r="43" spans="1:12" s="7" customFormat="1" ht="186.75" customHeight="1" thickBot="1" x14ac:dyDescent="0.3">
      <c r="A43" s="16">
        <v>30</v>
      </c>
      <c r="B43" s="34" t="s">
        <v>107</v>
      </c>
      <c r="C43" s="35" t="s">
        <v>108</v>
      </c>
      <c r="D43" s="36" t="s">
        <v>109</v>
      </c>
      <c r="E43" s="37">
        <v>45685</v>
      </c>
      <c r="F43" s="47">
        <v>1005141.29</v>
      </c>
      <c r="G43" s="39">
        <v>45701</v>
      </c>
      <c r="H43" s="47">
        <v>962668.19</v>
      </c>
      <c r="I43" s="40"/>
      <c r="J43" s="41" t="s">
        <v>22</v>
      </c>
      <c r="K43" s="3"/>
      <c r="L43" s="6"/>
    </row>
    <row r="44" spans="1:12" s="7" customFormat="1" ht="180.75" customHeight="1" thickBot="1" x14ac:dyDescent="0.3">
      <c r="A44" s="16">
        <v>31</v>
      </c>
      <c r="B44" s="34" t="s">
        <v>177</v>
      </c>
      <c r="C44" s="35" t="s">
        <v>87</v>
      </c>
      <c r="D44" s="36" t="s">
        <v>122</v>
      </c>
      <c r="E44" s="37">
        <v>45693</v>
      </c>
      <c r="F44" s="47">
        <v>68440</v>
      </c>
      <c r="G44" s="39">
        <v>45702</v>
      </c>
      <c r="H44" s="47">
        <v>52200</v>
      </c>
      <c r="I44" s="40"/>
      <c r="J44" s="41" t="s">
        <v>22</v>
      </c>
      <c r="K44" s="3"/>
      <c r="L44" s="6"/>
    </row>
    <row r="45" spans="1:12" s="7" customFormat="1" ht="183.75" customHeight="1" thickBot="1" x14ac:dyDescent="0.3">
      <c r="A45" s="16">
        <v>32</v>
      </c>
      <c r="B45" s="48" t="s">
        <v>115</v>
      </c>
      <c r="C45" s="49" t="s">
        <v>87</v>
      </c>
      <c r="D45" s="50" t="s">
        <v>126</v>
      </c>
      <c r="E45" s="51">
        <v>45691</v>
      </c>
      <c r="F45" s="47">
        <v>14608.4</v>
      </c>
      <c r="G45" s="39">
        <v>45702</v>
      </c>
      <c r="H45" s="47">
        <v>11142</v>
      </c>
      <c r="I45" s="40"/>
      <c r="J45" s="41" t="s">
        <v>22</v>
      </c>
      <c r="K45" s="3"/>
      <c r="L45" s="6"/>
    </row>
    <row r="46" spans="1:12" s="7" customFormat="1" ht="176.25" customHeight="1" thickBot="1" x14ac:dyDescent="0.3">
      <c r="A46" s="16">
        <v>33</v>
      </c>
      <c r="B46" s="48" t="s">
        <v>103</v>
      </c>
      <c r="C46" s="49" t="s">
        <v>110</v>
      </c>
      <c r="D46" s="50" t="s">
        <v>133</v>
      </c>
      <c r="E46" s="51">
        <v>45692</v>
      </c>
      <c r="F46" s="47">
        <v>12027.68</v>
      </c>
      <c r="G46" s="39">
        <v>45702</v>
      </c>
      <c r="H46" s="47">
        <v>12027.68</v>
      </c>
      <c r="I46" s="47"/>
      <c r="J46" s="41" t="s">
        <v>22</v>
      </c>
      <c r="K46" s="27"/>
      <c r="L46" s="6"/>
    </row>
    <row r="47" spans="1:12" s="7" customFormat="1" ht="177.75" customHeight="1" thickBot="1" x14ac:dyDescent="0.3">
      <c r="A47" s="16">
        <v>34</v>
      </c>
      <c r="B47" s="48" t="s">
        <v>116</v>
      </c>
      <c r="C47" s="49" t="s">
        <v>123</v>
      </c>
      <c r="D47" s="50" t="s">
        <v>124</v>
      </c>
      <c r="E47" s="51">
        <v>45698</v>
      </c>
      <c r="F47" s="47">
        <v>37851.57</v>
      </c>
      <c r="G47" s="39">
        <v>45702</v>
      </c>
      <c r="H47" s="47">
        <v>34515.5</v>
      </c>
      <c r="I47" s="47"/>
      <c r="J47" s="41" t="s">
        <v>22</v>
      </c>
      <c r="K47" s="27"/>
      <c r="L47" s="6"/>
    </row>
    <row r="48" spans="1:12" s="7" customFormat="1" ht="165.75" customHeight="1" thickBot="1" x14ac:dyDescent="0.3">
      <c r="A48" s="16">
        <v>35</v>
      </c>
      <c r="B48" s="48" t="s">
        <v>125</v>
      </c>
      <c r="C48" s="49" t="s">
        <v>145</v>
      </c>
      <c r="D48" s="50" t="s">
        <v>146</v>
      </c>
      <c r="E48" s="51">
        <v>45698</v>
      </c>
      <c r="F48" s="47">
        <v>197532</v>
      </c>
      <c r="G48" s="39">
        <v>45702</v>
      </c>
      <c r="H48" s="47">
        <v>197532</v>
      </c>
      <c r="I48" s="47"/>
      <c r="J48" s="41" t="s">
        <v>22</v>
      </c>
      <c r="K48" s="27"/>
      <c r="L48" s="6"/>
    </row>
    <row r="49" spans="1:12" s="7" customFormat="1" ht="179.25" customHeight="1" thickBot="1" x14ac:dyDescent="0.3">
      <c r="A49" s="16">
        <v>36</v>
      </c>
      <c r="B49" s="48" t="s">
        <v>127</v>
      </c>
      <c r="C49" s="49" t="s">
        <v>87</v>
      </c>
      <c r="D49" s="50" t="s">
        <v>128</v>
      </c>
      <c r="E49" s="51">
        <v>45688</v>
      </c>
      <c r="F49" s="47">
        <v>300000</v>
      </c>
      <c r="G49" s="39">
        <v>45701</v>
      </c>
      <c r="H49" s="47">
        <v>228813.56</v>
      </c>
      <c r="I49" s="47"/>
      <c r="J49" s="41" t="s">
        <v>22</v>
      </c>
      <c r="K49" s="27"/>
      <c r="L49" s="6"/>
    </row>
    <row r="50" spans="1:12" s="7" customFormat="1" ht="192.75" customHeight="1" thickBot="1" x14ac:dyDescent="0.3">
      <c r="A50" s="16">
        <v>37</v>
      </c>
      <c r="B50" s="48" t="s">
        <v>64</v>
      </c>
      <c r="C50" s="49" t="s">
        <v>147</v>
      </c>
      <c r="D50" s="50" t="s">
        <v>148</v>
      </c>
      <c r="E50" s="51">
        <v>45700</v>
      </c>
      <c r="F50" s="47">
        <v>8822.52</v>
      </c>
      <c r="G50" s="39" t="s">
        <v>149</v>
      </c>
      <c r="H50" s="47">
        <v>8822.52</v>
      </c>
      <c r="I50" s="47"/>
      <c r="J50" s="41" t="s">
        <v>22</v>
      </c>
      <c r="K50" s="27"/>
      <c r="L50" s="6"/>
    </row>
    <row r="51" spans="1:12" s="7" customFormat="1" ht="258.75" customHeight="1" thickBot="1" x14ac:dyDescent="0.3">
      <c r="A51" s="16">
        <v>38</v>
      </c>
      <c r="B51" s="48" t="s">
        <v>130</v>
      </c>
      <c r="C51" s="49" t="s">
        <v>131</v>
      </c>
      <c r="D51" s="50" t="s">
        <v>132</v>
      </c>
      <c r="E51" s="51">
        <v>45693</v>
      </c>
      <c r="F51" s="47">
        <v>46536.13</v>
      </c>
      <c r="G51" s="39">
        <v>45707</v>
      </c>
      <c r="H51" s="47">
        <v>46536.13</v>
      </c>
      <c r="I51" s="47"/>
      <c r="J51" s="41" t="s">
        <v>22</v>
      </c>
      <c r="K51" s="27"/>
      <c r="L51" s="6"/>
    </row>
    <row r="52" spans="1:12" s="7" customFormat="1" ht="191.25" customHeight="1" thickBot="1" x14ac:dyDescent="0.3">
      <c r="A52" s="16">
        <v>39</v>
      </c>
      <c r="B52" s="48" t="s">
        <v>137</v>
      </c>
      <c r="C52" s="49" t="s">
        <v>87</v>
      </c>
      <c r="D52" s="50" t="s">
        <v>138</v>
      </c>
      <c r="E52" s="51">
        <v>45693</v>
      </c>
      <c r="F52" s="47">
        <v>50000</v>
      </c>
      <c r="G52" s="39">
        <v>45708</v>
      </c>
      <c r="H52" s="47">
        <v>45000</v>
      </c>
      <c r="I52" s="47"/>
      <c r="J52" s="41" t="s">
        <v>22</v>
      </c>
      <c r="K52" s="27"/>
      <c r="L52" s="6"/>
    </row>
    <row r="53" spans="1:12" s="7" customFormat="1" ht="191.25" customHeight="1" thickBot="1" x14ac:dyDescent="0.3">
      <c r="A53" s="16">
        <v>40</v>
      </c>
      <c r="B53" s="48" t="s">
        <v>150</v>
      </c>
      <c r="C53" s="49" t="s">
        <v>165</v>
      </c>
      <c r="D53" s="50" t="s">
        <v>166</v>
      </c>
      <c r="E53" s="51">
        <v>45695</v>
      </c>
      <c r="F53" s="47">
        <v>197000</v>
      </c>
      <c r="G53" s="39">
        <v>45712</v>
      </c>
      <c r="H53" s="47">
        <v>188652.54</v>
      </c>
      <c r="I53" s="47"/>
      <c r="J53" s="41" t="s">
        <v>22</v>
      </c>
      <c r="K53" s="27"/>
      <c r="L53" s="6"/>
    </row>
    <row r="54" spans="1:12" s="7" customFormat="1" ht="195.75" customHeight="1" thickBot="1" x14ac:dyDescent="0.3">
      <c r="A54" s="16">
        <v>41</v>
      </c>
      <c r="B54" s="48" t="s">
        <v>150</v>
      </c>
      <c r="C54" s="49" t="s">
        <v>163</v>
      </c>
      <c r="D54" s="50" t="s">
        <v>164</v>
      </c>
      <c r="E54" s="51">
        <v>45695</v>
      </c>
      <c r="F54" s="47">
        <v>209300</v>
      </c>
      <c r="G54" s="39">
        <v>45712</v>
      </c>
      <c r="H54" s="47">
        <v>190853.22</v>
      </c>
      <c r="I54" s="47"/>
      <c r="J54" s="41" t="s">
        <v>22</v>
      </c>
      <c r="K54" s="27"/>
      <c r="L54" s="6"/>
    </row>
    <row r="55" spans="1:12" s="7" customFormat="1" ht="185.25" customHeight="1" thickBot="1" x14ac:dyDescent="0.3">
      <c r="A55" s="16">
        <v>42</v>
      </c>
      <c r="B55" s="48" t="s">
        <v>169</v>
      </c>
      <c r="C55" s="49" t="s">
        <v>170</v>
      </c>
      <c r="D55" s="50" t="s">
        <v>171</v>
      </c>
      <c r="E55" s="51">
        <v>45702</v>
      </c>
      <c r="F55" s="47">
        <v>37187.5</v>
      </c>
      <c r="G55" s="39">
        <v>45712</v>
      </c>
      <c r="H55" s="47">
        <v>35328.129999999997</v>
      </c>
      <c r="I55" s="47"/>
      <c r="J55" s="41" t="s">
        <v>22</v>
      </c>
      <c r="K55" s="27"/>
      <c r="L55" s="6"/>
    </row>
    <row r="56" spans="1:12" s="7" customFormat="1" ht="182.25" customHeight="1" thickBot="1" x14ac:dyDescent="0.3">
      <c r="A56" s="16">
        <v>43</v>
      </c>
      <c r="B56" s="48" t="s">
        <v>152</v>
      </c>
      <c r="C56" s="49" t="s">
        <v>167</v>
      </c>
      <c r="D56" s="50" t="s">
        <v>168</v>
      </c>
      <c r="E56" s="51">
        <v>45701</v>
      </c>
      <c r="F56" s="47">
        <v>72275</v>
      </c>
      <c r="G56" s="39">
        <v>45712</v>
      </c>
      <c r="H56" s="47">
        <v>69212.5</v>
      </c>
      <c r="I56" s="47"/>
      <c r="J56" s="41" t="s">
        <v>22</v>
      </c>
      <c r="K56" s="27"/>
      <c r="L56" s="6"/>
    </row>
    <row r="57" spans="1:12" s="7" customFormat="1" ht="194.25" customHeight="1" thickBot="1" x14ac:dyDescent="0.3">
      <c r="A57" s="16">
        <v>44</v>
      </c>
      <c r="B57" s="48" t="s">
        <v>153</v>
      </c>
      <c r="C57" s="49" t="s">
        <v>172</v>
      </c>
      <c r="D57" s="50" t="s">
        <v>173</v>
      </c>
      <c r="E57" s="51">
        <v>45701</v>
      </c>
      <c r="F57" s="47">
        <v>24367</v>
      </c>
      <c r="G57" s="39">
        <v>45712</v>
      </c>
      <c r="H57" s="47">
        <v>23334.5</v>
      </c>
      <c r="I57" s="47"/>
      <c r="J57" s="41" t="s">
        <v>22</v>
      </c>
      <c r="K57" s="27"/>
      <c r="L57" s="6"/>
    </row>
    <row r="58" spans="1:12" s="7" customFormat="1" ht="174.75" customHeight="1" thickBot="1" x14ac:dyDescent="0.3">
      <c r="A58" s="16">
        <v>45</v>
      </c>
      <c r="B58" s="48" t="s">
        <v>154</v>
      </c>
      <c r="C58" s="49" t="s">
        <v>157</v>
      </c>
      <c r="D58" s="50" t="s">
        <v>158</v>
      </c>
      <c r="E58" s="51">
        <v>45703</v>
      </c>
      <c r="F58" s="47">
        <v>66316</v>
      </c>
      <c r="G58" s="39">
        <v>45712</v>
      </c>
      <c r="H58" s="47">
        <v>66316</v>
      </c>
      <c r="I58" s="47"/>
      <c r="J58" s="41" t="s">
        <v>22</v>
      </c>
      <c r="K58" s="27"/>
      <c r="L58" s="6"/>
    </row>
    <row r="59" spans="1:12" s="7" customFormat="1" ht="158.25" customHeight="1" thickBot="1" x14ac:dyDescent="0.3">
      <c r="A59" s="16">
        <v>46</v>
      </c>
      <c r="B59" s="48" t="s">
        <v>155</v>
      </c>
      <c r="C59" s="49" t="s">
        <v>161</v>
      </c>
      <c r="D59" s="50" t="s">
        <v>162</v>
      </c>
      <c r="E59" s="51">
        <v>45695</v>
      </c>
      <c r="F59" s="47">
        <v>188986.96</v>
      </c>
      <c r="G59" s="39">
        <v>45712</v>
      </c>
      <c r="H59" s="47">
        <v>180979.04</v>
      </c>
      <c r="I59" s="47"/>
      <c r="J59" s="41" t="s">
        <v>22</v>
      </c>
      <c r="K59" s="27"/>
      <c r="L59" s="6"/>
    </row>
    <row r="60" spans="1:12" s="7" customFormat="1" ht="194.25" customHeight="1" thickBot="1" x14ac:dyDescent="0.3">
      <c r="A60" s="16">
        <v>47</v>
      </c>
      <c r="B60" s="48" t="s">
        <v>156</v>
      </c>
      <c r="C60" s="49" t="s">
        <v>159</v>
      </c>
      <c r="D60" s="50" t="s">
        <v>160</v>
      </c>
      <c r="E60" s="51">
        <v>45707</v>
      </c>
      <c r="F60" s="47">
        <v>1034523.9</v>
      </c>
      <c r="G60" s="39">
        <v>45713</v>
      </c>
      <c r="H60" s="47">
        <v>1034523.9</v>
      </c>
      <c r="I60" s="47"/>
      <c r="J60" s="41" t="s">
        <v>22</v>
      </c>
      <c r="K60" s="27"/>
      <c r="L60" s="6"/>
    </row>
    <row r="61" spans="1:12" s="7" customFormat="1" ht="213.75" customHeight="1" thickBot="1" x14ac:dyDescent="0.3">
      <c r="A61" s="16">
        <v>48</v>
      </c>
      <c r="B61" s="48" t="s">
        <v>192</v>
      </c>
      <c r="C61" s="49" t="s">
        <v>193</v>
      </c>
      <c r="D61" s="50" t="s">
        <v>194</v>
      </c>
      <c r="E61" s="51">
        <v>45709</v>
      </c>
      <c r="F61" s="47">
        <v>215568.88</v>
      </c>
      <c r="G61" s="39">
        <v>45714</v>
      </c>
      <c r="H61" s="47">
        <v>215568.88</v>
      </c>
      <c r="I61" s="47"/>
      <c r="J61" s="41" t="s">
        <v>22</v>
      </c>
      <c r="K61" s="27"/>
      <c r="L61" s="6"/>
    </row>
    <row r="62" spans="1:12" s="7" customFormat="1" ht="180.75" customHeight="1" thickBot="1" x14ac:dyDescent="0.3">
      <c r="A62" s="16">
        <v>49</v>
      </c>
      <c r="B62" s="48" t="s">
        <v>178</v>
      </c>
      <c r="C62" s="49" t="s">
        <v>195</v>
      </c>
      <c r="D62" s="50" t="s">
        <v>196</v>
      </c>
      <c r="E62" s="51">
        <v>45692</v>
      </c>
      <c r="F62" s="47">
        <v>70800</v>
      </c>
      <c r="G62" s="39">
        <v>45714</v>
      </c>
      <c r="H62" s="47">
        <v>70800</v>
      </c>
      <c r="I62" s="47"/>
      <c r="J62" s="41" t="s">
        <v>22</v>
      </c>
      <c r="K62" s="27"/>
      <c r="L62" s="6"/>
    </row>
    <row r="63" spans="1:12" s="7" customFormat="1" ht="213.75" customHeight="1" thickBot="1" x14ac:dyDescent="0.3">
      <c r="A63" s="16">
        <v>50</v>
      </c>
      <c r="B63" s="48" t="s">
        <v>179</v>
      </c>
      <c r="C63" s="49" t="s">
        <v>189</v>
      </c>
      <c r="D63" s="50" t="s">
        <v>190</v>
      </c>
      <c r="E63" s="51" t="s">
        <v>191</v>
      </c>
      <c r="F63" s="47">
        <v>383594.4</v>
      </c>
      <c r="G63" s="39">
        <v>45714</v>
      </c>
      <c r="H63" s="47">
        <v>367340.4</v>
      </c>
      <c r="I63" s="47"/>
      <c r="J63" s="41" t="s">
        <v>22</v>
      </c>
      <c r="K63" s="27"/>
      <c r="L63" s="6"/>
    </row>
    <row r="64" spans="1:12" s="7" customFormat="1" ht="186.75" customHeight="1" thickBot="1" x14ac:dyDescent="0.3">
      <c r="A64" s="16">
        <v>51</v>
      </c>
      <c r="B64" s="48" t="s">
        <v>25</v>
      </c>
      <c r="C64" s="49" t="s">
        <v>34</v>
      </c>
      <c r="D64" s="50" t="s">
        <v>183</v>
      </c>
      <c r="E64" s="51">
        <v>46811</v>
      </c>
      <c r="F64" s="47">
        <v>4084275.11</v>
      </c>
      <c r="G64" s="39">
        <v>45716</v>
      </c>
      <c r="H64" s="47">
        <v>4084275.11</v>
      </c>
      <c r="I64" s="47"/>
      <c r="J64" s="41" t="s">
        <v>22</v>
      </c>
      <c r="K64" s="27"/>
      <c r="L64" s="6"/>
    </row>
    <row r="65" spans="1:12" s="7" customFormat="1" ht="213.75" customHeight="1" thickBot="1" x14ac:dyDescent="0.3">
      <c r="A65" s="16">
        <v>52</v>
      </c>
      <c r="B65" s="48" t="s">
        <v>184</v>
      </c>
      <c r="C65" s="49" t="s">
        <v>185</v>
      </c>
      <c r="D65" s="50" t="s">
        <v>186</v>
      </c>
      <c r="E65" s="51">
        <v>45705</v>
      </c>
      <c r="F65" s="47">
        <v>101232.2</v>
      </c>
      <c r="G65" s="39">
        <v>45716</v>
      </c>
      <c r="H65" s="47">
        <v>96942.7</v>
      </c>
      <c r="I65" s="47"/>
      <c r="J65" s="41" t="s">
        <v>22</v>
      </c>
      <c r="K65" s="27"/>
      <c r="L65" s="6"/>
    </row>
    <row r="66" spans="1:12" s="7" customFormat="1" ht="213.75" customHeight="1" thickBot="1" x14ac:dyDescent="0.3">
      <c r="A66" s="16">
        <v>53</v>
      </c>
      <c r="B66" s="48" t="s">
        <v>180</v>
      </c>
      <c r="C66" s="49" t="s">
        <v>181</v>
      </c>
      <c r="D66" s="50" t="s">
        <v>182</v>
      </c>
      <c r="E66" s="51">
        <v>45707</v>
      </c>
      <c r="F66" s="47">
        <v>184670</v>
      </c>
      <c r="G66" s="39">
        <v>45716</v>
      </c>
      <c r="H66" s="47">
        <v>176845</v>
      </c>
      <c r="I66" s="47"/>
      <c r="J66" s="41" t="s">
        <v>22</v>
      </c>
      <c r="K66" s="27"/>
      <c r="L66" s="6"/>
    </row>
    <row r="67" spans="1:12" s="7" customFormat="1" ht="159.75" customHeight="1" thickBot="1" x14ac:dyDescent="0.3">
      <c r="A67" s="16">
        <v>54</v>
      </c>
      <c r="B67" s="48" t="s">
        <v>125</v>
      </c>
      <c r="C67" s="49" t="s">
        <v>187</v>
      </c>
      <c r="D67" s="50" t="s">
        <v>188</v>
      </c>
      <c r="E67" s="51">
        <v>45706</v>
      </c>
      <c r="F67" s="47">
        <v>312915.37</v>
      </c>
      <c r="G67" s="39">
        <v>45716</v>
      </c>
      <c r="H67" s="47">
        <v>312915.37</v>
      </c>
      <c r="I67" s="47"/>
      <c r="J67" s="41" t="s">
        <v>22</v>
      </c>
      <c r="K67" s="27"/>
      <c r="L67" s="6"/>
    </row>
    <row r="68" spans="1:12" s="7" customFormat="1" ht="159.75" customHeight="1" thickBot="1" x14ac:dyDescent="0.3">
      <c r="A68" s="16">
        <v>55</v>
      </c>
      <c r="B68" s="48" t="s">
        <v>203</v>
      </c>
      <c r="C68" s="49" t="s">
        <v>204</v>
      </c>
      <c r="D68" s="50" t="s">
        <v>205</v>
      </c>
      <c r="E68" s="51">
        <v>45691</v>
      </c>
      <c r="F68" s="47">
        <v>70000</v>
      </c>
      <c r="G68" s="39">
        <v>45702</v>
      </c>
      <c r="H68" s="47">
        <v>70000</v>
      </c>
      <c r="I68" s="47"/>
      <c r="J68" s="41" t="s">
        <v>22</v>
      </c>
      <c r="K68" s="27"/>
      <c r="L68" s="6"/>
    </row>
    <row r="69" spans="1:12" s="7" customFormat="1" ht="162.75" customHeight="1" thickBot="1" x14ac:dyDescent="0.3">
      <c r="A69" s="16">
        <v>56</v>
      </c>
      <c r="B69" s="48" t="s">
        <v>174</v>
      </c>
      <c r="C69" s="49" t="s">
        <v>197</v>
      </c>
      <c r="D69" s="50" t="s">
        <v>198</v>
      </c>
      <c r="E69" s="51">
        <v>45672</v>
      </c>
      <c r="F69" s="47">
        <v>4603033.51</v>
      </c>
      <c r="G69" s="39">
        <v>45691</v>
      </c>
      <c r="H69" s="47">
        <v>4490093.87</v>
      </c>
      <c r="I69" s="47"/>
      <c r="J69" s="41" t="s">
        <v>22</v>
      </c>
      <c r="K69" s="27"/>
      <c r="L69" s="6"/>
    </row>
    <row r="70" spans="1:12" s="7" customFormat="1" ht="170.25" customHeight="1" thickBot="1" x14ac:dyDescent="0.3">
      <c r="A70" s="16">
        <v>57</v>
      </c>
      <c r="B70" s="48" t="s">
        <v>174</v>
      </c>
      <c r="C70" s="49" t="s">
        <v>202</v>
      </c>
      <c r="D70" s="50" t="s">
        <v>175</v>
      </c>
      <c r="E70" s="51">
        <v>45708</v>
      </c>
      <c r="F70" s="47">
        <v>7100509.3700000001</v>
      </c>
      <c r="G70" s="39">
        <v>45712</v>
      </c>
      <c r="H70" s="47">
        <v>6926291.8700000001</v>
      </c>
      <c r="I70" s="47"/>
      <c r="J70" s="41" t="s">
        <v>22</v>
      </c>
      <c r="K70" s="27"/>
      <c r="L70" s="6"/>
    </row>
    <row r="71" spans="1:12" s="1" customFormat="1" ht="60.75" customHeight="1" thickBot="1" x14ac:dyDescent="0.55000000000000004">
      <c r="A71" s="63"/>
      <c r="B71" s="63"/>
      <c r="C71" s="63"/>
      <c r="D71" s="63"/>
      <c r="E71" s="63"/>
      <c r="F71" s="18">
        <f>SUM(F14:F70)</f>
        <v>28343906.949999999</v>
      </c>
      <c r="G71" s="19"/>
      <c r="H71" s="18">
        <f>SUM(H14:H70)</f>
        <v>27765331.41</v>
      </c>
      <c r="I71" s="18">
        <f>SUM(I14:I45)</f>
        <v>0</v>
      </c>
      <c r="J71" s="19"/>
      <c r="L71" s="5"/>
    </row>
    <row r="72" spans="1:12" ht="34.5" x14ac:dyDescent="0.45">
      <c r="A72" s="12"/>
      <c r="B72" s="12"/>
      <c r="C72" s="12"/>
      <c r="D72" s="12"/>
      <c r="E72" s="12"/>
      <c r="F72" s="12"/>
      <c r="G72" s="12"/>
      <c r="H72" s="12"/>
      <c r="I72" s="12"/>
      <c r="J72" s="12"/>
    </row>
    <row r="73" spans="1:12" ht="34.5" x14ac:dyDescent="0.45">
      <c r="A73" s="12"/>
      <c r="B73" s="12"/>
      <c r="C73" s="12"/>
      <c r="D73" s="12"/>
      <c r="E73" s="12"/>
      <c r="F73" s="12"/>
      <c r="G73" s="12"/>
      <c r="H73" s="12"/>
      <c r="I73" s="12"/>
      <c r="J73" s="12"/>
    </row>
    <row r="74" spans="1:12" ht="34.5" x14ac:dyDescent="0.45">
      <c r="A74" s="12"/>
      <c r="B74" s="12"/>
      <c r="C74" s="12"/>
      <c r="D74" s="12"/>
      <c r="E74" s="12"/>
      <c r="F74" s="12"/>
      <c r="G74" s="12"/>
      <c r="H74" s="12"/>
      <c r="I74" s="12"/>
      <c r="J74" s="12"/>
    </row>
    <row r="75" spans="1:12" ht="34.5" x14ac:dyDescent="0.45">
      <c r="A75" s="12"/>
      <c r="B75" s="12"/>
      <c r="C75" s="12"/>
      <c r="D75" s="12"/>
      <c r="E75" s="12"/>
      <c r="F75" s="12"/>
      <c r="G75" s="12"/>
      <c r="H75" s="12"/>
      <c r="I75" s="12"/>
      <c r="J75" s="12"/>
    </row>
    <row r="76" spans="1:12" ht="34.5" x14ac:dyDescent="0.45">
      <c r="A76" s="12"/>
      <c r="B76" s="12"/>
      <c r="C76" s="12"/>
      <c r="D76" s="12"/>
      <c r="E76" s="12"/>
      <c r="F76" s="12"/>
      <c r="G76" s="12"/>
      <c r="H76" s="12"/>
      <c r="I76" s="12"/>
      <c r="J76" s="12"/>
    </row>
    <row r="77" spans="1:12" ht="34.5" x14ac:dyDescent="0.45">
      <c r="A77" s="12"/>
      <c r="B77" s="12"/>
      <c r="C77" s="12"/>
      <c r="D77" s="12"/>
      <c r="E77" s="12"/>
      <c r="F77" s="12"/>
      <c r="G77" s="12"/>
      <c r="H77" s="12"/>
      <c r="I77" s="12"/>
      <c r="J77" s="12"/>
    </row>
    <row r="78" spans="1:12" ht="34.5" x14ac:dyDescent="0.45">
      <c r="A78" s="12"/>
      <c r="B78" s="12"/>
      <c r="C78" s="12"/>
      <c r="D78" s="12"/>
      <c r="E78" s="12"/>
      <c r="F78" s="12"/>
      <c r="G78" s="12"/>
      <c r="H78" s="12"/>
      <c r="I78" s="12"/>
      <c r="J78" s="12"/>
    </row>
    <row r="79" spans="1:12" ht="34.5" x14ac:dyDescent="0.45">
      <c r="A79" s="12"/>
      <c r="B79" s="12"/>
      <c r="C79" s="12"/>
      <c r="D79" s="12"/>
      <c r="E79" s="12"/>
      <c r="F79" s="12"/>
      <c r="G79" s="12"/>
      <c r="H79" s="12"/>
      <c r="I79" s="12"/>
      <c r="J79" s="12"/>
    </row>
    <row r="80" spans="1:12" ht="34.5" x14ac:dyDescent="0.45">
      <c r="A80" s="12"/>
      <c r="B80" s="12"/>
      <c r="C80" s="12"/>
      <c r="D80" s="20"/>
      <c r="E80" s="20"/>
      <c r="F80" s="20"/>
      <c r="G80" s="20"/>
      <c r="H80" s="12"/>
      <c r="I80" s="12"/>
      <c r="J80" s="12"/>
    </row>
    <row r="81" spans="1:10" ht="59.25" x14ac:dyDescent="0.75">
      <c r="A81" s="12"/>
      <c r="B81" s="57" t="s">
        <v>8</v>
      </c>
      <c r="C81" s="57"/>
      <c r="D81" s="25"/>
      <c r="E81" s="25"/>
      <c r="F81" s="21"/>
      <c r="G81" s="21"/>
      <c r="H81" s="57" t="s">
        <v>9</v>
      </c>
      <c r="I81" s="57"/>
      <c r="J81" s="57"/>
    </row>
    <row r="82" spans="1:10" ht="60" x14ac:dyDescent="0.8">
      <c r="A82" s="12"/>
      <c r="B82" s="58" t="s">
        <v>18</v>
      </c>
      <c r="C82" s="58"/>
      <c r="D82" s="22"/>
      <c r="E82" s="22"/>
      <c r="F82" s="22"/>
      <c r="G82" s="22"/>
      <c r="H82" s="58" t="s">
        <v>17</v>
      </c>
      <c r="I82" s="58"/>
      <c r="J82" s="58"/>
    </row>
    <row r="83" spans="1:10" ht="59.25" x14ac:dyDescent="0.75">
      <c r="A83" s="12"/>
      <c r="B83" s="57" t="s">
        <v>19</v>
      </c>
      <c r="C83" s="57"/>
      <c r="D83" s="25"/>
      <c r="E83" s="25"/>
      <c r="F83" s="25"/>
      <c r="G83" s="25"/>
      <c r="H83" s="57" t="s">
        <v>20</v>
      </c>
      <c r="I83" s="57"/>
      <c r="J83" s="57"/>
    </row>
    <row r="84" spans="1:10" ht="60" x14ac:dyDescent="0.8">
      <c r="A84" s="12"/>
      <c r="B84" s="61"/>
      <c r="C84" s="61"/>
      <c r="D84" s="26"/>
      <c r="E84" s="22"/>
      <c r="F84" s="22"/>
      <c r="G84" s="22"/>
      <c r="H84" s="61"/>
      <c r="I84" s="61"/>
      <c r="J84" s="61"/>
    </row>
    <row r="85" spans="1:10" ht="59.25" x14ac:dyDescent="0.75">
      <c r="A85" s="12"/>
      <c r="B85" s="55"/>
      <c r="C85" s="55"/>
      <c r="D85" s="25"/>
      <c r="E85" s="25"/>
      <c r="F85" s="25"/>
      <c r="G85" s="25"/>
      <c r="H85" s="55"/>
      <c r="I85" s="55"/>
      <c r="J85" s="55"/>
    </row>
    <row r="86" spans="1:10" ht="59.25" x14ac:dyDescent="0.75">
      <c r="A86" s="12"/>
      <c r="B86" s="21"/>
      <c r="C86" s="21"/>
      <c r="D86" s="21"/>
      <c r="E86" s="21"/>
      <c r="F86" s="21"/>
      <c r="G86" s="21"/>
      <c r="H86" s="21"/>
      <c r="I86" s="21"/>
      <c r="J86" s="21"/>
    </row>
    <row r="87" spans="1:10" ht="59.25" x14ac:dyDescent="0.45">
      <c r="A87" s="12"/>
      <c r="B87" s="59" t="s">
        <v>13</v>
      </c>
      <c r="C87" s="59"/>
      <c r="D87" s="59"/>
      <c r="E87" s="59"/>
      <c r="F87" s="59"/>
      <c r="G87" s="59"/>
      <c r="H87" s="59"/>
      <c r="I87" s="59"/>
      <c r="J87" s="59"/>
    </row>
    <row r="88" spans="1:10" ht="60" x14ac:dyDescent="0.45">
      <c r="A88" s="12"/>
      <c r="B88" s="60" t="s">
        <v>11</v>
      </c>
      <c r="C88" s="60"/>
      <c r="D88" s="60"/>
      <c r="E88" s="60"/>
      <c r="F88" s="60"/>
      <c r="G88" s="60"/>
      <c r="H88" s="60"/>
      <c r="I88" s="60"/>
      <c r="J88" s="60"/>
    </row>
    <row r="89" spans="1:10" ht="59.25" x14ac:dyDescent="0.45">
      <c r="A89" s="12"/>
      <c r="B89" s="59" t="s">
        <v>12</v>
      </c>
      <c r="C89" s="59"/>
      <c r="D89" s="59"/>
      <c r="E89" s="59"/>
      <c r="F89" s="59"/>
      <c r="G89" s="59"/>
      <c r="H89" s="59"/>
      <c r="I89" s="59"/>
      <c r="J89" s="59"/>
    </row>
    <row r="90" spans="1:10" ht="60" x14ac:dyDescent="0.8">
      <c r="A90" s="12"/>
      <c r="B90" s="56"/>
      <c r="C90" s="56"/>
      <c r="D90" s="56"/>
      <c r="E90" s="28"/>
      <c r="F90" s="28"/>
      <c r="G90" s="28"/>
    </row>
    <row r="91" spans="1:10" ht="59.25" x14ac:dyDescent="0.75">
      <c r="A91" s="11"/>
      <c r="B91" s="55"/>
      <c r="C91" s="55"/>
      <c r="D91" s="55"/>
      <c r="E91" s="55"/>
      <c r="F91" s="55"/>
      <c r="G91" s="55"/>
    </row>
  </sheetData>
  <mergeCells count="21">
    <mergeCell ref="A8:J8"/>
    <mergeCell ref="A9:J9"/>
    <mergeCell ref="A10:J10"/>
    <mergeCell ref="A11:J11"/>
    <mergeCell ref="B83:C83"/>
    <mergeCell ref="H83:J83"/>
    <mergeCell ref="A71:E71"/>
    <mergeCell ref="B91:D91"/>
    <mergeCell ref="E91:G91"/>
    <mergeCell ref="B90:D90"/>
    <mergeCell ref="B81:C81"/>
    <mergeCell ref="H81:J81"/>
    <mergeCell ref="B82:C82"/>
    <mergeCell ref="H82:J82"/>
    <mergeCell ref="B87:J87"/>
    <mergeCell ref="B88:J88"/>
    <mergeCell ref="B84:C84"/>
    <mergeCell ref="H84:J84"/>
    <mergeCell ref="B85:C85"/>
    <mergeCell ref="H85:J85"/>
    <mergeCell ref="B89:J8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16" fitToHeight="0" orientation="portrait" horizontalDpi="1200" verticalDpi="1200" r:id="rId1"/>
  <headerFooter scaleWithDoc="0" alignWithMargins="0">
    <oddFooter>Página &amp;P&amp;RPagos a Proveedores Diciembre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opLeftCell="A73" workbookViewId="0">
      <selection activeCell="E96" sqref="E96"/>
    </sheetView>
  </sheetViews>
  <sheetFormatPr baseColWidth="10" defaultRowHeight="15" x14ac:dyDescent="0.25"/>
  <cols>
    <col min="1" max="1" width="47.5703125" customWidth="1"/>
    <col min="2" max="2" width="15.5703125" style="10" bestFit="1" customWidth="1"/>
    <col min="3" max="3" width="15.5703125" bestFit="1" customWidth="1"/>
    <col min="4" max="4" width="13.140625" customWidth="1"/>
    <col min="5" max="8" width="15.7109375" style="10" customWidth="1"/>
    <col min="9" max="9" width="19.7109375" style="10" customWidth="1"/>
    <col min="10" max="10" width="13.140625" style="10" bestFit="1" customWidth="1"/>
    <col min="11" max="11" width="14.5703125" style="10" customWidth="1"/>
    <col min="12" max="14" width="11.42578125" style="10"/>
  </cols>
  <sheetData>
    <row r="1" spans="1:5" x14ac:dyDescent="0.25">
      <c r="A1" s="9"/>
      <c r="B1" s="8"/>
      <c r="C1" s="8"/>
      <c r="D1" s="8"/>
    </row>
    <row r="2" spans="1:5" x14ac:dyDescent="0.25">
      <c r="A2" s="29" t="s">
        <v>26</v>
      </c>
      <c r="B2" s="8"/>
      <c r="C2" s="8"/>
      <c r="D2" s="8"/>
    </row>
    <row r="3" spans="1:5" x14ac:dyDescent="0.25">
      <c r="A3" s="9" t="s">
        <v>37</v>
      </c>
      <c r="B3" s="10">
        <v>5310</v>
      </c>
      <c r="C3" s="8">
        <v>5085</v>
      </c>
      <c r="D3" s="8"/>
    </row>
    <row r="4" spans="1:5" x14ac:dyDescent="0.25">
      <c r="A4" s="9" t="s">
        <v>38</v>
      </c>
      <c r="B4" s="10">
        <v>67260</v>
      </c>
      <c r="C4" s="8">
        <v>64410</v>
      </c>
      <c r="D4" s="8"/>
    </row>
    <row r="5" spans="1:5" x14ac:dyDescent="0.25">
      <c r="A5" s="9" t="s">
        <v>54</v>
      </c>
      <c r="B5" s="10">
        <v>219680.6</v>
      </c>
      <c r="C5" s="8">
        <v>200318.92</v>
      </c>
      <c r="D5" s="8"/>
    </row>
    <row r="6" spans="1:5" x14ac:dyDescent="0.25">
      <c r="A6" s="9" t="s">
        <v>39</v>
      </c>
      <c r="B6" s="10">
        <v>136841.44</v>
      </c>
      <c r="C6" s="8">
        <v>129999.37</v>
      </c>
      <c r="D6" s="8"/>
    </row>
    <row r="7" spans="1:5" x14ac:dyDescent="0.25">
      <c r="A7" s="9" t="s">
        <v>40</v>
      </c>
      <c r="B7" s="10">
        <v>188800</v>
      </c>
      <c r="C7" s="8">
        <v>180800</v>
      </c>
      <c r="D7" s="8"/>
    </row>
    <row r="8" spans="1:5" x14ac:dyDescent="0.25">
      <c r="A8" s="9" t="s">
        <v>47</v>
      </c>
      <c r="B8" s="10">
        <v>155683.60999999999</v>
      </c>
      <c r="C8" s="8">
        <v>147899.43</v>
      </c>
      <c r="D8" s="8">
        <v>1700000</v>
      </c>
      <c r="E8" s="10">
        <v>1692215.83</v>
      </c>
    </row>
    <row r="9" spans="1:5" x14ac:dyDescent="0.25">
      <c r="A9" s="9" t="s">
        <v>41</v>
      </c>
      <c r="B9" s="10">
        <v>13345.8</v>
      </c>
      <c r="C9" s="8">
        <v>12780.3</v>
      </c>
      <c r="D9" s="8"/>
    </row>
    <row r="10" spans="1:5" x14ac:dyDescent="0.25">
      <c r="A10" s="9" t="s">
        <v>62</v>
      </c>
      <c r="B10" s="10">
        <v>14750</v>
      </c>
      <c r="C10" s="8">
        <v>14125</v>
      </c>
      <c r="D10" s="8"/>
    </row>
    <row r="11" spans="1:5" x14ac:dyDescent="0.25">
      <c r="A11" s="9" t="s">
        <v>67</v>
      </c>
      <c r="B11" s="10">
        <v>37760</v>
      </c>
      <c r="C11" s="8">
        <v>36160</v>
      </c>
      <c r="D11" s="8"/>
    </row>
    <row r="12" spans="1:5" x14ac:dyDescent="0.25">
      <c r="A12" s="9" t="s">
        <v>68</v>
      </c>
      <c r="B12" s="10">
        <v>125000</v>
      </c>
      <c r="C12" s="8">
        <v>119703.4</v>
      </c>
      <c r="D12" s="8"/>
    </row>
    <row r="13" spans="1:5" x14ac:dyDescent="0.25">
      <c r="A13" s="9" t="s">
        <v>104</v>
      </c>
      <c r="B13" s="10">
        <v>105551</v>
      </c>
      <c r="C13" s="8">
        <v>101078.5</v>
      </c>
      <c r="D13" s="8"/>
    </row>
    <row r="14" spans="1:5" x14ac:dyDescent="0.25">
      <c r="A14" s="9" t="s">
        <v>105</v>
      </c>
      <c r="B14" s="10">
        <v>37980</v>
      </c>
      <c r="C14" s="8">
        <v>36168</v>
      </c>
      <c r="D14" s="8"/>
    </row>
    <row r="15" spans="1:5" x14ac:dyDescent="0.25">
      <c r="A15" s="9" t="s">
        <v>106</v>
      </c>
      <c r="B15" s="10">
        <v>9901.23</v>
      </c>
      <c r="C15" s="8">
        <v>9481.68</v>
      </c>
      <c r="D15" s="8"/>
    </row>
    <row r="16" spans="1:5" x14ac:dyDescent="0.25">
      <c r="A16" s="9" t="s">
        <v>107</v>
      </c>
      <c r="B16" s="10">
        <v>1005141.29</v>
      </c>
      <c r="C16" s="8">
        <v>962668.19</v>
      </c>
      <c r="D16" s="8"/>
    </row>
    <row r="17" spans="1:5" x14ac:dyDescent="0.25">
      <c r="A17" s="9" t="s">
        <v>116</v>
      </c>
      <c r="B17" s="10">
        <v>37851.57</v>
      </c>
      <c r="C17" s="8">
        <v>34515.5</v>
      </c>
      <c r="D17" s="8"/>
    </row>
    <row r="18" spans="1:5" x14ac:dyDescent="0.25">
      <c r="A18" s="9" t="s">
        <v>150</v>
      </c>
      <c r="B18" s="10">
        <v>197000</v>
      </c>
      <c r="C18" s="8">
        <v>188652.54</v>
      </c>
      <c r="D18" s="8"/>
    </row>
    <row r="19" spans="1:5" x14ac:dyDescent="0.25">
      <c r="A19" s="9" t="s">
        <v>150</v>
      </c>
      <c r="B19" s="10">
        <v>209300</v>
      </c>
      <c r="C19" s="8">
        <v>190853.22</v>
      </c>
      <c r="D19" s="8"/>
    </row>
    <row r="20" spans="1:5" x14ac:dyDescent="0.25">
      <c r="A20" s="9" t="s">
        <v>151</v>
      </c>
      <c r="B20" s="10">
        <v>37187.5</v>
      </c>
      <c r="C20" s="8">
        <v>35328.129999999997</v>
      </c>
      <c r="D20" s="8"/>
    </row>
    <row r="21" spans="1:5" x14ac:dyDescent="0.25">
      <c r="A21" s="9" t="s">
        <v>152</v>
      </c>
      <c r="B21" s="10">
        <v>72275</v>
      </c>
      <c r="C21" s="8">
        <v>69212.5</v>
      </c>
      <c r="D21" s="8"/>
    </row>
    <row r="22" spans="1:5" x14ac:dyDescent="0.25">
      <c r="A22" s="9" t="s">
        <v>153</v>
      </c>
      <c r="B22" s="10">
        <v>24367</v>
      </c>
      <c r="C22" s="8">
        <v>23334.5</v>
      </c>
      <c r="D22" s="8"/>
    </row>
    <row r="23" spans="1:5" x14ac:dyDescent="0.25">
      <c r="A23" s="9" t="s">
        <v>155</v>
      </c>
      <c r="B23" s="10">
        <v>188986.96</v>
      </c>
      <c r="C23" s="8">
        <v>180979.04</v>
      </c>
      <c r="D23" s="8"/>
    </row>
    <row r="24" spans="1:5" x14ac:dyDescent="0.25">
      <c r="A24" s="54" t="s">
        <v>179</v>
      </c>
      <c r="B24" s="10">
        <v>383594.4</v>
      </c>
      <c r="C24" s="8">
        <v>367340.4</v>
      </c>
      <c r="D24" s="8"/>
    </row>
    <row r="25" spans="1:5" x14ac:dyDescent="0.25">
      <c r="A25" s="54" t="s">
        <v>184</v>
      </c>
      <c r="B25" s="10">
        <v>101232.2</v>
      </c>
      <c r="C25" s="8">
        <v>96942.7</v>
      </c>
      <c r="D25" s="8"/>
    </row>
    <row r="26" spans="1:5" x14ac:dyDescent="0.25">
      <c r="A26" s="54" t="s">
        <v>180</v>
      </c>
      <c r="B26" s="10">
        <v>184670</v>
      </c>
      <c r="C26" s="8">
        <v>176845</v>
      </c>
      <c r="D26" s="8"/>
    </row>
    <row r="27" spans="1:5" x14ac:dyDescent="0.25">
      <c r="A27" s="54" t="s">
        <v>174</v>
      </c>
      <c r="B27" s="10">
        <v>1030274.22</v>
      </c>
      <c r="C27" s="8">
        <v>911000.19</v>
      </c>
      <c r="D27" s="8">
        <v>4603033.51</v>
      </c>
      <c r="E27" s="10">
        <v>4490093.87</v>
      </c>
    </row>
    <row r="28" spans="1:5" x14ac:dyDescent="0.25">
      <c r="A28" t="s">
        <v>174</v>
      </c>
      <c r="B28" s="10">
        <v>1589352.64</v>
      </c>
      <c r="C28" s="8">
        <v>1405354.51</v>
      </c>
      <c r="D28" s="8">
        <v>7100509.3700000001</v>
      </c>
      <c r="E28" s="10">
        <v>6926291.8700000001</v>
      </c>
    </row>
    <row r="29" spans="1:5" x14ac:dyDescent="0.25">
      <c r="A29" s="23" t="s">
        <v>24</v>
      </c>
      <c r="B29" s="24">
        <f>SUM(B3:B28)</f>
        <v>6179096.46</v>
      </c>
      <c r="C29" s="24">
        <f>SUM(C3:C28)</f>
        <v>5701036.0199999996</v>
      </c>
      <c r="D29" s="8"/>
    </row>
    <row r="30" spans="1:5" x14ac:dyDescent="0.25">
      <c r="A30" s="23"/>
      <c r="B30" s="24">
        <v>7100509.3700000001</v>
      </c>
      <c r="C30" s="52">
        <v>6926291.8700000001</v>
      </c>
      <c r="D30" s="8"/>
    </row>
    <row r="31" spans="1:5" x14ac:dyDescent="0.25">
      <c r="A31" s="23"/>
      <c r="B31" s="24">
        <v>1700000</v>
      </c>
      <c r="C31" s="24">
        <v>1692215.83</v>
      </c>
      <c r="D31" s="8"/>
    </row>
    <row r="32" spans="1:5" x14ac:dyDescent="0.25">
      <c r="A32" s="23"/>
      <c r="B32" s="24"/>
      <c r="C32" s="24">
        <f>SUM(C29:C31)</f>
        <v>14319543.720000001</v>
      </c>
      <c r="D32" s="8"/>
    </row>
    <row r="33" spans="1:5" x14ac:dyDescent="0.25">
      <c r="A33" s="23"/>
      <c r="B33" s="24">
        <f>+B30-B28</f>
        <v>5511156.7300000004</v>
      </c>
      <c r="C33" s="24">
        <f>+C30-C28</f>
        <v>5520937.3600000003</v>
      </c>
      <c r="D33" s="8"/>
      <c r="E33" s="10">
        <v>5701036.0199999996</v>
      </c>
    </row>
    <row r="34" spans="1:5" x14ac:dyDescent="0.25">
      <c r="A34" s="23"/>
      <c r="B34" s="24">
        <f>+B31-B8</f>
        <v>1544316.3900000001</v>
      </c>
      <c r="C34" s="24">
        <f>+C31-C8</f>
        <v>1544316.4000000001</v>
      </c>
      <c r="D34" s="8"/>
      <c r="E34" s="10">
        <v>147899.43</v>
      </c>
    </row>
    <row r="35" spans="1:5" x14ac:dyDescent="0.25">
      <c r="A35" s="23"/>
      <c r="B35" s="24">
        <v>4603033.51</v>
      </c>
      <c r="C35" s="24">
        <v>4490093.87</v>
      </c>
      <c r="D35" s="8"/>
      <c r="E35" s="10">
        <v>1692215.83</v>
      </c>
    </row>
    <row r="36" spans="1:5" x14ac:dyDescent="0.25">
      <c r="A36" s="9"/>
      <c r="B36" s="8">
        <f>+B29+B33+B34-B27+B35</f>
        <v>16807328.870000001</v>
      </c>
      <c r="C36" s="8">
        <f>+C29+C33+C34+C35-C27</f>
        <v>16345383.459999999</v>
      </c>
      <c r="D36" s="8"/>
      <c r="E36" s="10">
        <v>1405354.51</v>
      </c>
    </row>
    <row r="37" spans="1:5" x14ac:dyDescent="0.25">
      <c r="A37" s="29" t="s">
        <v>27</v>
      </c>
      <c r="B37" s="8"/>
      <c r="C37" s="8"/>
      <c r="D37" s="8"/>
      <c r="E37" s="10">
        <v>6926291.8700000001</v>
      </c>
    </row>
    <row r="38" spans="1:5" x14ac:dyDescent="0.25">
      <c r="A38" s="9" t="s">
        <v>66</v>
      </c>
      <c r="B38" s="10">
        <v>23600</v>
      </c>
      <c r="C38" s="8">
        <v>18000</v>
      </c>
      <c r="D38" s="8"/>
      <c r="E38" s="10">
        <f>+E33-E34+E35-E36+E37</f>
        <v>12766289.780000001</v>
      </c>
    </row>
    <row r="39" spans="1:5" x14ac:dyDescent="0.25">
      <c r="A39" s="9" t="s">
        <v>81</v>
      </c>
      <c r="B39" s="10">
        <v>60000</v>
      </c>
      <c r="C39" s="8">
        <v>45762.71</v>
      </c>
      <c r="D39" s="8"/>
      <c r="E39" s="10">
        <v>911000.19</v>
      </c>
    </row>
    <row r="40" spans="1:5" x14ac:dyDescent="0.25">
      <c r="A40" s="9" t="s">
        <v>100</v>
      </c>
      <c r="B40" s="10">
        <v>4500</v>
      </c>
      <c r="C40" s="8">
        <v>4050</v>
      </c>
      <c r="D40" s="8"/>
      <c r="E40" s="10">
        <v>4490093.87</v>
      </c>
    </row>
    <row r="41" spans="1:5" x14ac:dyDescent="0.25">
      <c r="A41" s="9" t="s">
        <v>101</v>
      </c>
      <c r="B41" s="10">
        <v>4500</v>
      </c>
      <c r="C41" s="8">
        <v>4050</v>
      </c>
      <c r="D41" s="8"/>
      <c r="E41" s="10">
        <f>+E38-E39+E40</f>
        <v>16345383.460000001</v>
      </c>
    </row>
    <row r="42" spans="1:5" x14ac:dyDescent="0.25">
      <c r="A42" s="9" t="s">
        <v>177</v>
      </c>
      <c r="B42" s="10">
        <v>68440</v>
      </c>
      <c r="C42" s="8">
        <v>52200</v>
      </c>
      <c r="D42" s="8"/>
    </row>
    <row r="43" spans="1:5" x14ac:dyDescent="0.25">
      <c r="A43" s="9" t="s">
        <v>176</v>
      </c>
      <c r="B43" s="10">
        <v>14608.4</v>
      </c>
      <c r="C43" s="8">
        <v>11142</v>
      </c>
      <c r="D43" s="8"/>
    </row>
    <row r="44" spans="1:5" x14ac:dyDescent="0.25">
      <c r="A44" s="9" t="s">
        <v>127</v>
      </c>
      <c r="B44" s="10">
        <v>300000</v>
      </c>
      <c r="C44" s="8">
        <v>228813.56</v>
      </c>
      <c r="D44" s="8"/>
    </row>
    <row r="45" spans="1:5" x14ac:dyDescent="0.25">
      <c r="A45" s="9" t="s">
        <v>129</v>
      </c>
      <c r="B45" s="10">
        <v>50000</v>
      </c>
      <c r="C45" s="8">
        <v>45000</v>
      </c>
      <c r="D45" s="8"/>
    </row>
    <row r="46" spans="1:5" x14ac:dyDescent="0.25">
      <c r="A46" s="23" t="s">
        <v>24</v>
      </c>
      <c r="B46" s="24">
        <f>SUM(B38:B45)</f>
        <v>525648.4</v>
      </c>
      <c r="C46" s="24">
        <f>SUM(C38:C45)</f>
        <v>409018.27</v>
      </c>
      <c r="D46" s="8"/>
    </row>
    <row r="47" spans="1:5" x14ac:dyDescent="0.25">
      <c r="A47" s="9"/>
      <c r="B47" s="8"/>
      <c r="C47" s="8"/>
      <c r="D47" s="8"/>
    </row>
    <row r="48" spans="1:5" x14ac:dyDescent="0.25">
      <c r="A48" s="9"/>
      <c r="B48" s="8"/>
      <c r="C48" s="8"/>
      <c r="D48" s="8"/>
    </row>
    <row r="49" spans="1:5" x14ac:dyDescent="0.25">
      <c r="A49" s="29" t="s">
        <v>28</v>
      </c>
      <c r="B49" s="8"/>
      <c r="C49" s="8"/>
      <c r="D49" s="8"/>
    </row>
    <row r="50" spans="1:5" x14ac:dyDescent="0.25">
      <c r="A50" s="23" t="s">
        <v>24</v>
      </c>
      <c r="B50" s="24">
        <v>0</v>
      </c>
      <c r="C50" s="24">
        <v>0</v>
      </c>
      <c r="D50" s="8"/>
    </row>
    <row r="51" spans="1:5" x14ac:dyDescent="0.25">
      <c r="A51" s="9"/>
      <c r="B51" s="8"/>
      <c r="C51" s="8"/>
      <c r="D51" s="8"/>
    </row>
    <row r="52" spans="1:5" x14ac:dyDescent="0.25">
      <c r="A52" s="9"/>
      <c r="B52" s="8"/>
      <c r="C52" s="8"/>
      <c r="D52" s="8"/>
    </row>
    <row r="53" spans="1:5" x14ac:dyDescent="0.25">
      <c r="A53" s="29" t="s">
        <v>29</v>
      </c>
      <c r="B53" s="8"/>
      <c r="C53" s="8"/>
      <c r="D53" s="8"/>
    </row>
    <row r="54" spans="1:5" x14ac:dyDescent="0.25">
      <c r="A54" s="9" t="s">
        <v>24</v>
      </c>
      <c r="B54" s="8"/>
      <c r="C54" s="8"/>
      <c r="D54" s="8"/>
    </row>
    <row r="55" spans="1:5" x14ac:dyDescent="0.25">
      <c r="A55" s="9"/>
      <c r="B55" s="8"/>
      <c r="C55" s="8"/>
      <c r="D55" s="8"/>
    </row>
    <row r="56" spans="1:5" x14ac:dyDescent="0.25">
      <c r="A56" s="23" t="s">
        <v>24</v>
      </c>
      <c r="B56" s="24">
        <f>+B29+B46</f>
        <v>6704744.8600000003</v>
      </c>
      <c r="C56" s="24">
        <f>+C29+C46</f>
        <v>6110054.2899999991</v>
      </c>
      <c r="D56" s="8"/>
      <c r="E56" s="10">
        <f>+E38+C46</f>
        <v>13175308.050000001</v>
      </c>
    </row>
    <row r="57" spans="1:5" x14ac:dyDescent="0.25">
      <c r="A57" s="32"/>
      <c r="B57" s="33"/>
      <c r="C57" s="33"/>
      <c r="D57" s="33"/>
    </row>
    <row r="58" spans="1:5" x14ac:dyDescent="0.25">
      <c r="A58" s="29" t="s">
        <v>30</v>
      </c>
      <c r="B58" s="8"/>
      <c r="C58" s="8"/>
      <c r="D58" s="8"/>
    </row>
    <row r="59" spans="1:5" x14ac:dyDescent="0.25">
      <c r="A59" s="9"/>
      <c r="B59" s="8"/>
      <c r="C59" s="8"/>
      <c r="D59" s="8"/>
    </row>
    <row r="60" spans="1:5" x14ac:dyDescent="0.25">
      <c r="A60" s="29" t="s">
        <v>31</v>
      </c>
      <c r="B60" s="8"/>
      <c r="C60" s="8"/>
      <c r="D60" s="8"/>
    </row>
    <row r="61" spans="1:5" x14ac:dyDescent="0.25">
      <c r="A61" s="9"/>
      <c r="B61" s="8"/>
      <c r="C61" s="8"/>
      <c r="D61" s="8"/>
    </row>
    <row r="62" spans="1:5" x14ac:dyDescent="0.25">
      <c r="A62" s="30" t="s">
        <v>24</v>
      </c>
      <c r="B62" s="8">
        <v>0</v>
      </c>
      <c r="C62" s="8">
        <v>0</v>
      </c>
      <c r="D62" s="8"/>
    </row>
    <row r="63" spans="1:5" x14ac:dyDescent="0.25">
      <c r="A63" s="9"/>
      <c r="B63" s="8"/>
      <c r="C63" s="8"/>
      <c r="D63" s="8"/>
    </row>
    <row r="64" spans="1:5" x14ac:dyDescent="0.25">
      <c r="A64" s="9"/>
      <c r="B64" s="8"/>
      <c r="C64" s="8"/>
      <c r="D64" s="8"/>
    </row>
    <row r="65" spans="1:4" x14ac:dyDescent="0.25">
      <c r="A65" s="9"/>
      <c r="B65" s="8"/>
      <c r="C65" s="8"/>
      <c r="D65" s="8"/>
    </row>
    <row r="66" spans="1:4" x14ac:dyDescent="0.25">
      <c r="A66" s="29" t="s">
        <v>32</v>
      </c>
      <c r="B66" s="8"/>
      <c r="C66" s="8"/>
      <c r="D66" s="8"/>
    </row>
    <row r="67" spans="1:4" x14ac:dyDescent="0.25">
      <c r="A67" s="9" t="s">
        <v>25</v>
      </c>
      <c r="B67" s="10">
        <v>4087694.27</v>
      </c>
      <c r="C67" s="8">
        <v>4087694.27</v>
      </c>
    </row>
    <row r="68" spans="1:4" x14ac:dyDescent="0.25">
      <c r="A68" s="10" t="s">
        <v>61</v>
      </c>
      <c r="B68" s="10">
        <v>11160</v>
      </c>
      <c r="C68" s="10">
        <v>11160</v>
      </c>
    </row>
    <row r="69" spans="1:4" x14ac:dyDescent="0.25">
      <c r="A69" s="9" t="s">
        <v>80</v>
      </c>
      <c r="B69" s="10">
        <v>89029.43</v>
      </c>
      <c r="C69" s="8">
        <v>89029.43</v>
      </c>
    </row>
    <row r="70" spans="1:4" x14ac:dyDescent="0.25">
      <c r="A70" s="9" t="s">
        <v>64</v>
      </c>
      <c r="B70" s="10">
        <v>39368.33</v>
      </c>
      <c r="C70" s="8">
        <v>39368.33</v>
      </c>
      <c r="D70" s="8"/>
    </row>
    <row r="71" spans="1:4" x14ac:dyDescent="0.25">
      <c r="A71" s="9" t="s">
        <v>65</v>
      </c>
      <c r="B71" s="10">
        <v>21600</v>
      </c>
      <c r="C71" s="8">
        <v>21600</v>
      </c>
      <c r="D71" s="8"/>
    </row>
    <row r="72" spans="1:4" x14ac:dyDescent="0.25">
      <c r="A72" s="9" t="s">
        <v>69</v>
      </c>
      <c r="B72" s="10">
        <v>20366.18</v>
      </c>
      <c r="C72" s="8">
        <v>20366.18</v>
      </c>
      <c r="D72" s="8"/>
    </row>
    <row r="73" spans="1:4" x14ac:dyDescent="0.25">
      <c r="A73" s="9" t="s">
        <v>93</v>
      </c>
      <c r="B73" s="10">
        <v>208898.31</v>
      </c>
      <c r="C73" s="8">
        <v>208898.31</v>
      </c>
      <c r="D73" s="8"/>
    </row>
    <row r="74" spans="1:4" x14ac:dyDescent="0.25">
      <c r="A74" s="9" t="s">
        <v>95</v>
      </c>
      <c r="B74" s="10">
        <v>16334.5</v>
      </c>
      <c r="C74" s="8">
        <v>16334.5</v>
      </c>
      <c r="D74" s="8"/>
    </row>
    <row r="75" spans="1:4" x14ac:dyDescent="0.25">
      <c r="A75" s="9" t="s">
        <v>96</v>
      </c>
      <c r="B75" s="10">
        <v>243292.31</v>
      </c>
      <c r="C75" s="8">
        <v>243292.31</v>
      </c>
      <c r="D75" s="8"/>
    </row>
    <row r="76" spans="1:4" x14ac:dyDescent="0.25">
      <c r="A76" s="9" t="s">
        <v>99</v>
      </c>
      <c r="B76" s="10">
        <v>53877.34</v>
      </c>
      <c r="C76" s="8">
        <v>53877.34</v>
      </c>
      <c r="D76" s="8"/>
    </row>
    <row r="77" spans="1:4" x14ac:dyDescent="0.25">
      <c r="A77" s="9" t="s">
        <v>102</v>
      </c>
      <c r="B77" s="10">
        <v>65378.3</v>
      </c>
      <c r="C77" s="8">
        <v>65378.3</v>
      </c>
      <c r="D77" s="8"/>
    </row>
    <row r="78" spans="1:4" x14ac:dyDescent="0.25">
      <c r="A78" s="9" t="s">
        <v>103</v>
      </c>
      <c r="B78" s="10">
        <v>34613.120000000003</v>
      </c>
      <c r="C78" s="8">
        <v>34613.120000000003</v>
      </c>
      <c r="D78" s="8"/>
    </row>
    <row r="79" spans="1:4" x14ac:dyDescent="0.25">
      <c r="A79" s="9" t="s">
        <v>103</v>
      </c>
      <c r="B79" s="10">
        <v>12027.68</v>
      </c>
      <c r="C79" s="8">
        <v>12027.68</v>
      </c>
      <c r="D79" s="8"/>
    </row>
    <row r="80" spans="1:4" x14ac:dyDescent="0.25">
      <c r="A80" s="9" t="s">
        <v>125</v>
      </c>
      <c r="B80" s="10">
        <v>197532</v>
      </c>
      <c r="C80" s="8">
        <v>197532</v>
      </c>
      <c r="D80" s="8"/>
    </row>
    <row r="81" spans="1:4" x14ac:dyDescent="0.25">
      <c r="A81" s="9" t="s">
        <v>64</v>
      </c>
      <c r="B81" s="10">
        <v>8822.52</v>
      </c>
      <c r="C81" s="8">
        <v>8822.52</v>
      </c>
      <c r="D81" s="8"/>
    </row>
    <row r="82" spans="1:4" x14ac:dyDescent="0.25">
      <c r="A82" s="9" t="s">
        <v>130</v>
      </c>
      <c r="B82" s="10">
        <v>46536.13</v>
      </c>
      <c r="C82" s="8">
        <v>46536.13</v>
      </c>
      <c r="D82" s="8"/>
    </row>
    <row r="83" spans="1:4" x14ac:dyDescent="0.25">
      <c r="A83" s="9" t="s">
        <v>154</v>
      </c>
      <c r="B83" s="10">
        <v>66316</v>
      </c>
      <c r="C83" s="8">
        <v>66316</v>
      </c>
      <c r="D83" s="8"/>
    </row>
    <row r="84" spans="1:4" x14ac:dyDescent="0.25">
      <c r="A84" s="9" t="s">
        <v>156</v>
      </c>
      <c r="B84" s="10">
        <v>1034523.9</v>
      </c>
      <c r="C84" s="8">
        <v>1034523.9</v>
      </c>
      <c r="D84" s="8"/>
    </row>
    <row r="85" spans="1:4" x14ac:dyDescent="0.25">
      <c r="A85" s="54" t="s">
        <v>25</v>
      </c>
      <c r="B85" s="10">
        <v>4084275.11</v>
      </c>
      <c r="C85" s="8">
        <v>4084275.11</v>
      </c>
      <c r="D85" s="8"/>
    </row>
    <row r="86" spans="1:4" x14ac:dyDescent="0.25">
      <c r="A86" s="54" t="s">
        <v>125</v>
      </c>
      <c r="B86" s="10">
        <v>312915.37</v>
      </c>
      <c r="C86" s="8">
        <v>312915.37</v>
      </c>
      <c r="D86" s="8"/>
    </row>
    <row r="87" spans="1:4" x14ac:dyDescent="0.25">
      <c r="A87" s="54" t="s">
        <v>192</v>
      </c>
      <c r="B87" s="10">
        <v>215568.88</v>
      </c>
      <c r="C87" s="8">
        <v>215568.88</v>
      </c>
      <c r="D87" s="8"/>
    </row>
    <row r="88" spans="1:4" x14ac:dyDescent="0.25">
      <c r="A88" s="54" t="s">
        <v>178</v>
      </c>
      <c r="B88" s="10">
        <v>70800</v>
      </c>
      <c r="C88" s="8">
        <v>70800</v>
      </c>
      <c r="D88" s="8"/>
    </row>
    <row r="89" spans="1:4" x14ac:dyDescent="0.25">
      <c r="A89" s="54" t="s">
        <v>206</v>
      </c>
      <c r="B89" s="10">
        <v>70000</v>
      </c>
      <c r="C89" s="8">
        <v>70000</v>
      </c>
      <c r="D89" s="8"/>
    </row>
    <row r="90" spans="1:4" ht="15.75" x14ac:dyDescent="0.25">
      <c r="A90" s="53" t="s">
        <v>24</v>
      </c>
      <c r="B90" s="31">
        <f>SUM(B67:B89)</f>
        <v>11010929.679999998</v>
      </c>
      <c r="C90" s="31">
        <f>SUM(C67:C89)</f>
        <v>11010929.679999998</v>
      </c>
      <c r="D90" s="8"/>
    </row>
    <row r="91" spans="1:4" x14ac:dyDescent="0.25">
      <c r="A91" s="9"/>
      <c r="B91" s="8"/>
      <c r="C91" s="8"/>
      <c r="D91" s="8"/>
    </row>
    <row r="92" spans="1:4" x14ac:dyDescent="0.25">
      <c r="A92" s="9"/>
      <c r="B92" s="8"/>
      <c r="C92" s="8"/>
      <c r="D92" s="8"/>
    </row>
    <row r="93" spans="1:4" ht="15.75" x14ac:dyDescent="0.25">
      <c r="A93" s="23" t="s">
        <v>23</v>
      </c>
      <c r="B93" s="31">
        <f>+B36+B46+B90</f>
        <v>28343906.949999996</v>
      </c>
      <c r="C93" s="31">
        <f>+C36+C46+C90</f>
        <v>27765331.409999996</v>
      </c>
      <c r="D93" s="8"/>
    </row>
    <row r="94" spans="1:4" x14ac:dyDescent="0.25">
      <c r="A94" s="9"/>
      <c r="B94" s="8"/>
      <c r="C94" s="8"/>
      <c r="D94" s="8"/>
    </row>
    <row r="95" spans="1:4" ht="15.75" x14ac:dyDescent="0.25">
      <c r="A95" s="23" t="s">
        <v>33</v>
      </c>
      <c r="B95" s="31">
        <v>28343906.949999999</v>
      </c>
      <c r="C95" s="31">
        <v>27765331.41</v>
      </c>
      <c r="D95" s="8"/>
    </row>
    <row r="96" spans="1:4" x14ac:dyDescent="0.25">
      <c r="A96" s="9"/>
      <c r="B96" s="8"/>
      <c r="C96" s="8"/>
      <c r="D96" s="8"/>
    </row>
    <row r="97" spans="1:4" x14ac:dyDescent="0.25">
      <c r="A97" s="23" t="s">
        <v>35</v>
      </c>
      <c r="B97" s="24">
        <f>+B93-B95</f>
        <v>0</v>
      </c>
      <c r="C97" s="24">
        <f>+C93-C95</f>
        <v>0</v>
      </c>
      <c r="D97" s="8"/>
    </row>
    <row r="98" spans="1:4" x14ac:dyDescent="0.25">
      <c r="A98" s="9"/>
      <c r="B98" s="8"/>
      <c r="C98" s="8"/>
      <c r="D98" s="8"/>
    </row>
    <row r="99" spans="1:4" x14ac:dyDescent="0.25">
      <c r="A99" s="9"/>
      <c r="B99" s="8"/>
      <c r="C99" s="8"/>
      <c r="D99" s="8"/>
    </row>
    <row r="100" spans="1:4" x14ac:dyDescent="0.25">
      <c r="A100" s="9"/>
      <c r="B100" s="8"/>
      <c r="C100" s="8"/>
      <c r="D100" s="8"/>
    </row>
    <row r="101" spans="1:4" x14ac:dyDescent="0.25">
      <c r="A101" s="9"/>
      <c r="B101" s="8"/>
      <c r="C101" s="8"/>
      <c r="D101" s="8"/>
    </row>
    <row r="102" spans="1:4" x14ac:dyDescent="0.25">
      <c r="A102" s="9"/>
      <c r="B102" s="8"/>
      <c r="C102" s="8"/>
      <c r="D102" s="8"/>
    </row>
    <row r="103" spans="1:4" x14ac:dyDescent="0.25">
      <c r="A103" s="9"/>
      <c r="B103" s="8"/>
      <c r="C103" s="8"/>
      <c r="D103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PAGOS PROVEEDORES</vt:lpstr>
      <vt:lpstr>Hoja1</vt:lpstr>
      <vt:lpstr>'PAGOS PROVEEDORES'!Área_de_impresión</vt:lpstr>
      <vt:lpstr>'PAGOS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Francisca A. García Abreu</cp:lastModifiedBy>
  <cp:lastPrinted>2025-03-05T14:37:45Z</cp:lastPrinted>
  <dcterms:created xsi:type="dcterms:W3CDTF">2021-12-06T11:44:16Z</dcterms:created>
  <dcterms:modified xsi:type="dcterms:W3CDTF">2025-03-05T14:38:53Z</dcterms:modified>
</cp:coreProperties>
</file>