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willem.lockward\Desktop\"/>
    </mc:Choice>
  </mc:AlternateContent>
  <bookViews>
    <workbookView xWindow="0" yWindow="0" windowWidth="10245" windowHeight="7350"/>
  </bookViews>
  <sheets>
    <sheet name="1" sheetId="1" r:id="rId1"/>
    <sheet name="Hoja1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7" i="1" l="1"/>
  <c r="E17" i="1"/>
  <c r="E49" i="1" s="1"/>
  <c r="H17" i="1"/>
  <c r="G49" i="1"/>
  <c r="G25" i="2" l="1"/>
  <c r="F69" i="2"/>
  <c r="E69" i="2"/>
  <c r="G14" i="2"/>
  <c r="G16" i="2" s="1"/>
  <c r="G17" i="2" s="1"/>
  <c r="G18" i="2" s="1"/>
  <c r="G19" i="2" s="1"/>
  <c r="G20" i="2" s="1"/>
  <c r="G21" i="2" s="1"/>
  <c r="G22" i="2" s="1"/>
  <c r="G23" i="2" s="1"/>
  <c r="G24" i="2" s="1"/>
  <c r="G26" i="2" l="1"/>
  <c r="G27" i="2" s="1"/>
  <c r="G28" i="2" s="1"/>
  <c r="G29" i="2" s="1"/>
  <c r="G30" i="2" s="1"/>
  <c r="G31" i="2" s="1"/>
  <c r="G32" i="2" s="1"/>
  <c r="G33" i="2" s="1"/>
  <c r="G34" i="2" s="1"/>
  <c r="G35" i="2" s="1"/>
  <c r="G36" i="2" s="1"/>
  <c r="G37" i="2" s="1"/>
  <c r="G38" i="2" s="1"/>
  <c r="G39" i="2" s="1"/>
  <c r="G40" i="2" s="1"/>
  <c r="G41" i="2" s="1"/>
  <c r="G42" i="2" s="1"/>
  <c r="G43" i="2" s="1"/>
  <c r="G44" i="2" s="1"/>
  <c r="G45" i="2" s="1"/>
  <c r="G46" i="2" s="1"/>
  <c r="G47" i="2" s="1"/>
  <c r="G48" i="2" s="1"/>
  <c r="G49" i="2" s="1"/>
  <c r="G50" i="2" s="1"/>
  <c r="G51" i="2" s="1"/>
  <c r="G52" i="2" s="1"/>
  <c r="G53" i="2" s="1"/>
  <c r="G54" i="2" s="1"/>
  <c r="G55" i="2" s="1"/>
  <c r="G56" i="2" s="1"/>
  <c r="G57" i="2" s="1"/>
  <c r="G58" i="2" s="1"/>
  <c r="G59" i="2" s="1"/>
  <c r="G60" i="2" s="1"/>
  <c r="G61" i="2" s="1"/>
  <c r="G62" i="2" s="1"/>
  <c r="G63" i="2" s="1"/>
  <c r="G64" i="2" s="1"/>
  <c r="G65" i="2" s="1"/>
  <c r="G66" i="2" s="1"/>
  <c r="G67" i="2" s="1"/>
  <c r="G68" i="2" s="1"/>
  <c r="H49" i="1"/>
</calcChain>
</file>

<file path=xl/sharedStrings.xml><?xml version="1.0" encoding="utf-8"?>
<sst xmlns="http://schemas.openxmlformats.org/spreadsheetml/2006/main" count="265" uniqueCount="174">
  <si>
    <t>VALOR EN RD$</t>
  </si>
  <si>
    <t>PROVEEDOR</t>
  </si>
  <si>
    <t>CONCEPTO</t>
  </si>
  <si>
    <t>FACTURA NCF</t>
  </si>
  <si>
    <t>FECHA DE FACTURA</t>
  </si>
  <si>
    <t>MONTO FACTURADO</t>
  </si>
  <si>
    <t>FECHA SIN FACTURA</t>
  </si>
  <si>
    <t>MONTO PAGADO A LA FECHA</t>
  </si>
  <si>
    <t>MONTO PENDIENTE</t>
  </si>
  <si>
    <t>ESTADO (COMPLETADO,  PENDIENTE O ATRASADO</t>
  </si>
  <si>
    <t>TOTAL EN RD$</t>
  </si>
  <si>
    <t>PREPARADO POR:</t>
  </si>
  <si>
    <t>REVISADO POR:</t>
  </si>
  <si>
    <t>N/A</t>
  </si>
  <si>
    <t>CUENTAS POR PAGAR A PROVEEDORES  31 DE JULIO 2022</t>
  </si>
  <si>
    <t>TRIBUNAL SUPERIOR ELECTORAL</t>
  </si>
  <si>
    <t>DIRECCION FINANCIERA</t>
  </si>
  <si>
    <t>DIRECCIÓN FINANCIERA</t>
  </si>
  <si>
    <t>Ingresos-Egresos</t>
  </si>
  <si>
    <t>Del 01 al 31 de Julio del  2022</t>
  </si>
  <si>
    <t>Cuenta No: 240-015357-9</t>
  </si>
  <si>
    <t>Balance Inicial</t>
  </si>
  <si>
    <t>No.</t>
  </si>
  <si>
    <t>Fecha</t>
  </si>
  <si>
    <t>Ck/Transf.</t>
  </si>
  <si>
    <t>Descripcion</t>
  </si>
  <si>
    <t>Débito</t>
  </si>
  <si>
    <t>Credito</t>
  </si>
  <si>
    <t>Balance</t>
  </si>
  <si>
    <t>Mildred Zapata (cheque liquidable para Alimentos y Bebida del Pleno de este TSE)</t>
  </si>
  <si>
    <t>Edesur Dominicana, S.A</t>
  </si>
  <si>
    <t>Claridany de los Santos Ortiz  (Caja Chica Dirección de Inspección)</t>
  </si>
  <si>
    <t>Compañía Dominicana de Telefonos, S.A (fijo Junio/2022)</t>
  </si>
  <si>
    <t>Compañía Dominicana de Telefonos, S.A (flota Junio/2022)</t>
  </si>
  <si>
    <t>Jorge Alfredo de Castro Fernandez (Compensación Economica por Renuncia)</t>
  </si>
  <si>
    <t>Liliam Polanco Naveo (Compensación Economina Desvinculada)</t>
  </si>
  <si>
    <t>Eglimar Rosario Feliz (Compensación Economica Desvinculada)</t>
  </si>
  <si>
    <t>Nicole Alexandra Ruiz (Desvinculada)</t>
  </si>
  <si>
    <t>Instituto Duartiano</t>
  </si>
  <si>
    <t>Franchesca Rodriguez (caja chica Dirección Administrativa)</t>
  </si>
  <si>
    <t>Inversiones Byblos, S.A</t>
  </si>
  <si>
    <t>Docugreen, SRL</t>
  </si>
  <si>
    <t>Univeridad Iberoamericana (UNIBE)</t>
  </si>
  <si>
    <t>Vargas Servicios de Catering, SRL</t>
  </si>
  <si>
    <t>Tecna Eirl</t>
  </si>
  <si>
    <t>Carlos Jose Martinez  (cheque liquidable)</t>
  </si>
  <si>
    <t>DGII (pago IT-1 correspondiente al periodo de Febrero/2022</t>
  </si>
  <si>
    <t>DGII (pago IR-17 correspondiente al periodo de Febrero/2022</t>
  </si>
  <si>
    <t>Industrias Banilejas, SAS</t>
  </si>
  <si>
    <t>Delta Comercial, S.A</t>
  </si>
  <si>
    <t>Inversiones Gretmon, SRL</t>
  </si>
  <si>
    <t>Corporación Estatal de Radio y Televisión CERTV (correspondiente a los meses desde Enero a Julio/2022</t>
  </si>
  <si>
    <t>Soluciones Diversas Institucionales del Caribe, SRL</t>
  </si>
  <si>
    <t>Suinsa Suplidora Institucional SSI, SRL</t>
  </si>
  <si>
    <t>Luz Angelica Ortega Caceres (Compensación Economica por Renuncia)</t>
  </si>
  <si>
    <t>Rafael Anibal  Bautista Bello</t>
  </si>
  <si>
    <t>Maxx Extintores, SRL</t>
  </si>
  <si>
    <t>One Color Automotive Options, SRL</t>
  </si>
  <si>
    <t>Ingenieria Moderna Dominicana  IMODOM, SRL</t>
  </si>
  <si>
    <t>Clima Control y Construcción Climcom, SRL</t>
  </si>
  <si>
    <t>Humanos Seguros, SA Internacional</t>
  </si>
  <si>
    <t>Dirección General Impuestos Internos (IT-1 correspondiente a marzo/2022)</t>
  </si>
  <si>
    <t>Dirección General Impuestos Internos (IR-17 correspondiente a marzo/2022)</t>
  </si>
  <si>
    <t xml:space="preserve">Calina Beltre </t>
  </si>
  <si>
    <t>D J Mauad Catering, SRL</t>
  </si>
  <si>
    <t>Kyodom, SRL</t>
  </si>
  <si>
    <t>Distribuidora Lagares, SRL</t>
  </si>
  <si>
    <t>Humanos Seguros, SA (complementario)</t>
  </si>
  <si>
    <t>Jose I. Frias Guerrero</t>
  </si>
  <si>
    <t>Club Los Prados INC.</t>
  </si>
  <si>
    <t>Wint Telecom</t>
  </si>
  <si>
    <t>Tesoreria de la Seguridad Social</t>
  </si>
  <si>
    <t>Simpapel, SRL</t>
  </si>
  <si>
    <t>Soluciones Integrales Caf.</t>
  </si>
  <si>
    <t>Totales</t>
  </si>
  <si>
    <t>TOTALES:</t>
  </si>
  <si>
    <t xml:space="preserve">                                         Lcda. </t>
  </si>
  <si>
    <t xml:space="preserve">Lic. Yoldany Polanco    </t>
  </si>
  <si>
    <t xml:space="preserve">             Lic. José Joaquín Joa F.</t>
  </si>
  <si>
    <t>Lic. Alexi Martínez Olivo</t>
  </si>
  <si>
    <t>Realizado por:</t>
  </si>
  <si>
    <t xml:space="preserve">               Revisado por:</t>
  </si>
  <si>
    <t xml:space="preserve">    Autorizado por:</t>
  </si>
  <si>
    <t xml:space="preserve">                                   Analista I</t>
  </si>
  <si>
    <t>Analista Financiera</t>
  </si>
  <si>
    <t xml:space="preserve">             Enc.  De Contabilidad</t>
  </si>
  <si>
    <t xml:space="preserve">     Director Financiero</t>
  </si>
  <si>
    <t>Wind Telecom</t>
  </si>
  <si>
    <t>Completado</t>
  </si>
  <si>
    <t>PAGO DE ENERGIA ELECTRICA</t>
  </si>
  <si>
    <t>B1500294663</t>
  </si>
  <si>
    <t>31/5/2022</t>
  </si>
  <si>
    <t>PAGO DE SERVICIO TELEFONICO FIJO</t>
  </si>
  <si>
    <t>B1500172832</t>
  </si>
  <si>
    <t>28/6/2022</t>
  </si>
  <si>
    <t>PAGO DE SERVICIO TELEFONICO FLOTA</t>
  </si>
  <si>
    <t>B1500172831</t>
  </si>
  <si>
    <t>PAGO ALQUILER STAND, SILLAS Y MESAS</t>
  </si>
  <si>
    <t>B1500000922</t>
  </si>
  <si>
    <t>PAGO SUMINISTRO E INSTALACION BOTON  DE ASCENSOR</t>
  </si>
  <si>
    <t>B1500002529</t>
  </si>
  <si>
    <t>PAGO ENERGIA ELECTRICA</t>
  </si>
  <si>
    <t>B1500301242</t>
  </si>
  <si>
    <t>30/6/2022</t>
  </si>
  <si>
    <t>PAGO IMPRESION DE BROCHURES</t>
  </si>
  <si>
    <t>B1500000161</t>
  </si>
  <si>
    <t>PAGO DE SERVICIO AUTOMOTRIZ</t>
  </si>
  <si>
    <t>B1500015059</t>
  </si>
  <si>
    <t>PAGO SERVICIO DE CATERING</t>
  </si>
  <si>
    <t>B1500000842</t>
  </si>
  <si>
    <t>PAGO DE ADQUISICION DE NEUMATICOS</t>
  </si>
  <si>
    <t>B1500000184</t>
  </si>
  <si>
    <t>22/6/2022</t>
  </si>
  <si>
    <t>PAGO ADQUISICION DE MATERIALES GASTABLES</t>
  </si>
  <si>
    <t>B1500000187</t>
  </si>
  <si>
    <t>PAGO CONFECCION DE ESTRUCTURA PARA MUEBLE DE TV</t>
  </si>
  <si>
    <t>B1500000162, B1500000163, B1500000164</t>
  </si>
  <si>
    <t>21/06/2022, 24/06/2022, 27/06/2022</t>
  </si>
  <si>
    <t>PAGO ADQUISICION DE TONERS, CARTUCHOS Y FUSORES.</t>
  </si>
  <si>
    <t>B1500000371, B1500000373</t>
  </si>
  <si>
    <t>PAGO DE ADQUISICION DE SUMINISTROS</t>
  </si>
  <si>
    <t>B1500000020</t>
  </si>
  <si>
    <t>PAGO ADQUISICION DE CAFÉ</t>
  </si>
  <si>
    <t>B1500008460</t>
  </si>
  <si>
    <t>B1500000128</t>
  </si>
  <si>
    <t>PAGO DEL 10% DEL PRESUPUESTO DE PUBLICIDAD DE ACUERDO A LA LEY 134-03</t>
  </si>
  <si>
    <t>B1500005983, B1500006052, B1500006124, B1500006194, B1500006263, B1500006395, B1500006540</t>
  </si>
  <si>
    <t>10/6/2022, 13/6/2022, 14/6/2022, 17/6/2022, 6/7/2022</t>
  </si>
  <si>
    <t>B1500015177, B1500015178, B1500015200</t>
  </si>
  <si>
    <t>8/7/2022, 11/7/2022</t>
  </si>
  <si>
    <t>PAGO MANTENIMIENTO AIRE ACONDICIONADO</t>
  </si>
  <si>
    <t>B1500000022, B1500000023</t>
  </si>
  <si>
    <t>7/6/2022, 13/6/2022</t>
  </si>
  <si>
    <t>B1500000130</t>
  </si>
  <si>
    <t>PAGO POR SERVICIO NOTARIAL</t>
  </si>
  <si>
    <t>B1500000001</t>
  </si>
  <si>
    <t>AVANCE DEL 30% DEL CONTRATO ESTABLECIDO PARA LA REALIZACION DEL CONGRESO PARTIDOS POLITICOS</t>
  </si>
  <si>
    <t>PSGO POR SERVICIOS DE AIRE ACONDICIONADO</t>
  </si>
  <si>
    <t>B1500000215</t>
  </si>
  <si>
    <t>PAGO ADQUISICION DE ACTIVOS FIJOS</t>
  </si>
  <si>
    <t>B1500000244</t>
  </si>
  <si>
    <t>PAGO ADQUISICION DE EXTINTORES</t>
  </si>
  <si>
    <t>B1500000224</t>
  </si>
  <si>
    <t>PAGO POLIZA SEGURO INTERNACIONAL</t>
  </si>
  <si>
    <t>B1500024077</t>
  </si>
  <si>
    <t>PAGO SERVICIO DE ALQUILER EQUIPOS TECNOLOGICOS</t>
  </si>
  <si>
    <t>B1500000338</t>
  </si>
  <si>
    <t>B1500000131</t>
  </si>
  <si>
    <t>19/7/2022</t>
  </si>
  <si>
    <t>PAGO SERVICIO MANTENIMIENTO PLANTA ELECTRICA</t>
  </si>
  <si>
    <t>B1500000816</t>
  </si>
  <si>
    <t>PAGO DE SEGURO COMPLEMENTARIO DEL TSE</t>
  </si>
  <si>
    <t>B1500023853, B1500023852</t>
  </si>
  <si>
    <t>ALQUILER DE INSTALACIONES PARA ACTIVIDAD DEL TSE</t>
  </si>
  <si>
    <t>B1500000133</t>
  </si>
  <si>
    <t>27/7/2022</t>
  </si>
  <si>
    <t>PAGO MENSUALIDAD DE SERVICIOS DE INTERNET</t>
  </si>
  <si>
    <t>B1500009602</t>
  </si>
  <si>
    <t>26/6/2022</t>
  </si>
  <si>
    <t>B1500015214</t>
  </si>
  <si>
    <t>PAGO SERVICIO DE LIMPIEZA</t>
  </si>
  <si>
    <t>B1500000245</t>
  </si>
  <si>
    <t>20/6/2022</t>
  </si>
  <si>
    <t>PAGO ALMUERZO PERSONAL TSE</t>
  </si>
  <si>
    <t>B1500000407, B1500000418</t>
  </si>
  <si>
    <t>1/6/2022, 1/7/2022</t>
  </si>
  <si>
    <t>PENDIENTE</t>
  </si>
  <si>
    <t>WILLEM LOCKWARD</t>
  </si>
  <si>
    <t>AUXILIAR II</t>
  </si>
  <si>
    <t>JOSE JOAQUIN JOA FIGUEREO</t>
  </si>
  <si>
    <t>ENCARGADO DE CONTABILIDAD</t>
  </si>
  <si>
    <t>ALEXI MARTINEZ</t>
  </si>
  <si>
    <t>DIRECTOR FINANCIERO</t>
  </si>
  <si>
    <t>AUTORIZADO POR: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</si>
</sst>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8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1"/>
      <name val="Times New Roman"/>
      <family val="1"/>
    </font>
    <font>
      <sz val="10"/>
      <name val="Arial"/>
      <family val="2"/>
    </font>
    <font>
      <b/>
      <sz val="24"/>
      <color indexed="8"/>
      <name val="Times New Roman"/>
      <family val="1"/>
    </font>
    <font>
      <b/>
      <sz val="24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name val="Times New Roman"/>
      <family val="1"/>
    </font>
    <font>
      <sz val="24"/>
      <color theme="1"/>
      <name val="Times New Roman"/>
      <family val="1"/>
    </font>
    <font>
      <b/>
      <sz val="24"/>
      <color rgb="FF000000"/>
      <name val="Times New Roman"/>
      <family val="1"/>
    </font>
    <font>
      <sz val="24"/>
      <color theme="1"/>
      <name val="Calibri"/>
      <family val="2"/>
      <scheme val="minor"/>
    </font>
    <font>
      <sz val="24"/>
      <color indexed="8"/>
      <name val="Times New Roman"/>
      <family val="1"/>
    </font>
    <font>
      <b/>
      <u/>
      <sz val="18"/>
      <color theme="1"/>
      <name val="Times New Roman"/>
      <family val="1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10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0" fillId="0" borderId="1" xfId="0" applyFont="1" applyBorder="1" applyAlignment="1">
      <alignment horizontal="left" wrapText="1"/>
    </xf>
    <xf numFmtId="14" fontId="0" fillId="0" borderId="1" xfId="0" applyNumberFormat="1" applyFont="1" applyBorder="1" applyAlignment="1">
      <alignment horizontal="center"/>
    </xf>
    <xf numFmtId="43" fontId="0" fillId="0" borderId="1" xfId="0" applyNumberFormat="1" applyFont="1" applyBorder="1"/>
    <xf numFmtId="43" fontId="0" fillId="0" borderId="0" xfId="0" applyNumberFormat="1"/>
    <xf numFmtId="0" fontId="0" fillId="0" borderId="3" xfId="0" applyFont="1" applyBorder="1"/>
    <xf numFmtId="0" fontId="0" fillId="0" borderId="1" xfId="0" applyBorder="1" applyAlignment="1">
      <alignment horizontal="left" wrapText="1"/>
    </xf>
    <xf numFmtId="43" fontId="0" fillId="0" borderId="3" xfId="0" applyNumberFormat="1" applyBorder="1"/>
    <xf numFmtId="14" fontId="0" fillId="0" borderId="3" xfId="0" applyNumberForma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43" fontId="5" fillId="0" borderId="0" xfId="1" applyFont="1" applyBorder="1"/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43" fontId="6" fillId="0" borderId="0" xfId="1" applyFont="1" applyBorder="1"/>
    <xf numFmtId="40" fontId="8" fillId="0" borderId="0" xfId="2" applyNumberFormat="1" applyFont="1" applyBorder="1" applyAlignment="1">
      <alignment horizontal="center" vertical="top"/>
    </xf>
    <xf numFmtId="0" fontId="9" fillId="0" borderId="0" xfId="0" applyFont="1" applyAlignment="1">
      <alignment horizontal="center"/>
    </xf>
    <xf numFmtId="40" fontId="8" fillId="0" borderId="0" xfId="2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43" fontId="10" fillId="2" borderId="5" xfId="1" applyFont="1" applyFill="1" applyBorder="1" applyAlignment="1">
      <alignment horizontal="right"/>
    </xf>
    <xf numFmtId="43" fontId="10" fillId="2" borderId="6" xfId="1" applyFont="1" applyFill="1" applyBorder="1" applyAlignment="1">
      <alignment horizontal="right"/>
    </xf>
    <xf numFmtId="43" fontId="10" fillId="2" borderId="7" xfId="1" applyFont="1" applyFill="1" applyBorder="1" applyAlignment="1">
      <alignment horizontal="right"/>
    </xf>
    <xf numFmtId="43" fontId="10" fillId="2" borderId="8" xfId="1" applyFont="1" applyFill="1" applyBorder="1" applyAlignment="1">
      <alignment horizontal="right"/>
    </xf>
    <xf numFmtId="43" fontId="10" fillId="2" borderId="4" xfId="1" applyFont="1" applyFill="1" applyBorder="1" applyAlignment="1">
      <alignment horizontal="left"/>
    </xf>
    <xf numFmtId="43" fontId="10" fillId="2" borderId="4" xfId="1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14" fontId="11" fillId="3" borderId="4" xfId="0" applyNumberFormat="1" applyFont="1" applyFill="1" applyBorder="1" applyAlignment="1">
      <alignment horizontal="center"/>
    </xf>
    <xf numFmtId="0" fontId="11" fillId="3" borderId="4" xfId="0" applyFont="1" applyFill="1" applyBorder="1"/>
    <xf numFmtId="4" fontId="11" fillId="3" borderId="4" xfId="0" applyNumberFormat="1" applyFont="1" applyFill="1" applyBorder="1" applyAlignment="1">
      <alignment horizontal="right"/>
    </xf>
    <xf numFmtId="4" fontId="11" fillId="3" borderId="4" xfId="0" applyNumberFormat="1" applyFont="1" applyFill="1" applyBorder="1" applyAlignment="1">
      <alignment horizontal="center"/>
    </xf>
    <xf numFmtId="43" fontId="6" fillId="0" borderId="7" xfId="1" applyFont="1" applyFill="1" applyBorder="1"/>
    <xf numFmtId="43" fontId="5" fillId="0" borderId="0" xfId="0" applyNumberFormat="1" applyFont="1"/>
    <xf numFmtId="0" fontId="11" fillId="0" borderId="0" xfId="0" applyFont="1" applyFill="1"/>
    <xf numFmtId="0" fontId="11" fillId="0" borderId="9" xfId="0" applyFont="1" applyFill="1" applyBorder="1"/>
    <xf numFmtId="0" fontId="11" fillId="0" borderId="10" xfId="0" applyFont="1" applyFill="1" applyBorder="1"/>
    <xf numFmtId="0" fontId="11" fillId="3" borderId="4" xfId="0" applyFont="1" applyFill="1" applyBorder="1" applyAlignment="1">
      <alignment horizontal="left"/>
    </xf>
    <xf numFmtId="43" fontId="10" fillId="2" borderId="5" xfId="1" applyFont="1" applyFill="1" applyBorder="1" applyAlignment="1">
      <alignment horizontal="center"/>
    </xf>
    <xf numFmtId="43" fontId="10" fillId="2" borderId="6" xfId="1" applyFont="1" applyFill="1" applyBorder="1" applyAlignment="1">
      <alignment horizontal="center"/>
    </xf>
    <xf numFmtId="43" fontId="10" fillId="2" borderId="7" xfId="1" applyFont="1" applyFill="1" applyBorder="1" applyAlignment="1"/>
    <xf numFmtId="0" fontId="11" fillId="0" borderId="0" xfId="0" applyFont="1" applyFill="1" applyAlignment="1">
      <alignment horizontal="center"/>
    </xf>
    <xf numFmtId="0" fontId="5" fillId="3" borderId="0" xfId="0" applyFont="1" applyFill="1"/>
    <xf numFmtId="14" fontId="11" fillId="0" borderId="0" xfId="0" applyNumberFormat="1" applyFont="1" applyFill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right"/>
    </xf>
    <xf numFmtId="43" fontId="10" fillId="3" borderId="0" xfId="0" applyNumberFormat="1" applyFont="1" applyFill="1" applyBorder="1"/>
    <xf numFmtId="43" fontId="10" fillId="3" borderId="0" xfId="1" applyFont="1" applyFill="1" applyBorder="1"/>
    <xf numFmtId="0" fontId="5" fillId="0" borderId="0" xfId="0" applyFont="1" applyAlignment="1">
      <alignment horizontal="left"/>
    </xf>
    <xf numFmtId="0" fontId="11" fillId="3" borderId="0" xfId="0" applyFont="1" applyFill="1" applyBorder="1" applyAlignment="1">
      <alignment horizontal="left"/>
    </xf>
    <xf numFmtId="43" fontId="6" fillId="0" borderId="0" xfId="0" applyNumberFormat="1" applyFont="1" applyBorder="1"/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2" fillId="0" borderId="0" xfId="0" applyFont="1"/>
    <xf numFmtId="0" fontId="13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43" fontId="14" fillId="0" borderId="0" xfId="1" applyFont="1"/>
    <xf numFmtId="0" fontId="12" fillId="0" borderId="0" xfId="0" applyFont="1" applyBorder="1"/>
    <xf numFmtId="40" fontId="15" fillId="0" borderId="0" xfId="2" applyNumberFormat="1" applyFont="1" applyAlignment="1">
      <alignment horizontal="center"/>
    </xf>
    <xf numFmtId="14" fontId="11" fillId="3" borderId="0" xfId="0" applyNumberFormat="1" applyFont="1" applyFill="1" applyAlignment="1">
      <alignment horizontal="left"/>
    </xf>
    <xf numFmtId="0" fontId="11" fillId="3" borderId="0" xfId="0" applyFont="1" applyFill="1"/>
    <xf numFmtId="4" fontId="11" fillId="3" borderId="0" xfId="0" applyNumberFormat="1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43" fontId="5" fillId="3" borderId="0" xfId="1" applyFont="1" applyFill="1"/>
    <xf numFmtId="14" fontId="11" fillId="3" borderId="0" xfId="0" applyNumberFormat="1" applyFont="1" applyFill="1" applyAlignment="1">
      <alignment horizontal="center"/>
    </xf>
    <xf numFmtId="0" fontId="11" fillId="3" borderId="0" xfId="0" applyFont="1" applyFill="1" applyBorder="1"/>
    <xf numFmtId="0" fontId="5" fillId="3" borderId="0" xfId="0" applyFont="1" applyFill="1" applyAlignment="1">
      <alignment horizontal="center"/>
    </xf>
    <xf numFmtId="43" fontId="5" fillId="0" borderId="0" xfId="1" applyFont="1"/>
    <xf numFmtId="0" fontId="5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wrapText="1"/>
    </xf>
    <xf numFmtId="0" fontId="0" fillId="0" borderId="0" xfId="0" applyFill="1" applyBorder="1"/>
    <xf numFmtId="0" fontId="0" fillId="0" borderId="3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14" fontId="0" fillId="0" borderId="3" xfId="0" applyNumberFormat="1" applyFont="1" applyBorder="1" applyAlignment="1">
      <alignment horizontal="center"/>
    </xf>
    <xf numFmtId="43" fontId="0" fillId="0" borderId="3" xfId="0" applyNumberFormat="1" applyFont="1" applyBorder="1"/>
    <xf numFmtId="0" fontId="0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43" fontId="2" fillId="0" borderId="12" xfId="0" applyNumberFormat="1" applyFont="1" applyBorder="1"/>
    <xf numFmtId="0" fontId="2" fillId="0" borderId="13" xfId="0" applyFont="1" applyBorder="1"/>
    <xf numFmtId="0" fontId="0" fillId="0" borderId="14" xfId="0" applyFont="1" applyBorder="1" applyAlignment="1">
      <alignment horizontal="left" wrapText="1"/>
    </xf>
    <xf numFmtId="0" fontId="0" fillId="0" borderId="14" xfId="0" applyBorder="1" applyAlignment="1">
      <alignment horizontal="left" wrapText="1"/>
    </xf>
    <xf numFmtId="14" fontId="0" fillId="0" borderId="14" xfId="0" applyNumberFormat="1" applyFont="1" applyBorder="1" applyAlignment="1">
      <alignment horizontal="center"/>
    </xf>
    <xf numFmtId="14" fontId="0" fillId="0" borderId="2" xfId="0" applyNumberFormat="1" applyBorder="1" applyAlignment="1">
      <alignment horizontal="center" wrapText="1"/>
    </xf>
    <xf numFmtId="43" fontId="0" fillId="0" borderId="2" xfId="0" applyNumberFormat="1" applyBorder="1"/>
    <xf numFmtId="0" fontId="0" fillId="0" borderId="2" xfId="0" applyFont="1" applyBorder="1"/>
    <xf numFmtId="43" fontId="0" fillId="0" borderId="14" xfId="0" applyNumberFormat="1" applyFont="1" applyBorder="1"/>
    <xf numFmtId="0" fontId="0" fillId="0" borderId="1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267607</xdr:colOff>
      <xdr:row>1</xdr:row>
      <xdr:rowOff>48382</xdr:rowOff>
    </xdr:from>
    <xdr:to>
      <xdr:col>4</xdr:col>
      <xdr:colOff>297845</xdr:colOff>
      <xdr:row>6</xdr:row>
      <xdr:rowOff>124968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8571" y="238882"/>
          <a:ext cx="1037167" cy="10290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5460088</xdr:colOff>
      <xdr:row>2</xdr:row>
      <xdr:rowOff>177271</xdr:rowOff>
    </xdr:from>
    <xdr:ext cx="1917522" cy="1791229"/>
    <xdr:pic>
      <xdr:nvPicPr>
        <xdr:cNvPr id="3" name="4 Imagen" descr="C:\Users\altagracia.santos.TSE\AppData\Local\Microsoft\Windows\Temporary Internet Files\Content.IE5\EFYKI96R\log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0913" y="977371"/>
          <a:ext cx="1917522" cy="179122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oco\DirFin\13-%20INGRESOS-EGRESOS%202022\INGRESOS-%20EGRESOS%20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 2022"/>
      <sheetName val="Febrero 2022"/>
      <sheetName val="Marzo 2022"/>
      <sheetName val="Abril 2022"/>
      <sheetName val="Mayo 2022"/>
      <sheetName val="Junio 2022"/>
      <sheetName val="Julio 2022"/>
      <sheetName val="Agosto 2022"/>
      <sheetName val="Septiembre 2022"/>
      <sheetName val="Octubre 2022"/>
      <sheetName val="Noviembre 2022"/>
      <sheetName val="Diciembre 20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06">
          <cell r="G106">
            <v>146174588.44999996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K68"/>
  <sheetViews>
    <sheetView tabSelected="1" zoomScale="70" zoomScaleNormal="70" workbookViewId="0">
      <selection activeCell="K17" sqref="K17"/>
    </sheetView>
  </sheetViews>
  <sheetFormatPr baseColWidth="10" defaultRowHeight="15" x14ac:dyDescent="0.25"/>
  <cols>
    <col min="1" max="1" width="38.42578125" customWidth="1"/>
    <col min="2" max="2" width="42.140625" customWidth="1"/>
    <col min="3" max="3" width="27" customWidth="1"/>
    <col min="4" max="4" width="15" customWidth="1"/>
    <col min="5" max="5" width="26" customWidth="1"/>
    <col min="6" max="6" width="24.7109375" customWidth="1"/>
    <col min="7" max="7" width="23.5703125" bestFit="1" customWidth="1"/>
    <col min="8" max="8" width="18" customWidth="1"/>
    <col min="9" max="9" width="25.28515625" customWidth="1"/>
    <col min="11" max="11" width="14.5703125" bestFit="1" customWidth="1"/>
  </cols>
  <sheetData>
    <row r="8" spans="1:9" ht="23.25" x14ac:dyDescent="0.35">
      <c r="A8" s="104" t="s">
        <v>15</v>
      </c>
      <c r="B8" s="104"/>
      <c r="C8" s="104"/>
      <c r="D8" s="104"/>
      <c r="E8" s="104"/>
      <c r="F8" s="104"/>
      <c r="G8" s="104"/>
      <c r="H8" s="104"/>
      <c r="I8" s="104"/>
    </row>
    <row r="9" spans="1:9" ht="23.25" x14ac:dyDescent="0.35">
      <c r="A9" s="104" t="s">
        <v>16</v>
      </c>
      <c r="B9" s="104"/>
      <c r="C9" s="104"/>
      <c r="D9" s="104"/>
      <c r="E9" s="104"/>
      <c r="F9" s="104"/>
      <c r="G9" s="104"/>
      <c r="H9" s="104"/>
      <c r="I9" s="104"/>
    </row>
    <row r="10" spans="1:9" ht="23.25" x14ac:dyDescent="0.35">
      <c r="A10" s="104" t="s">
        <v>14</v>
      </c>
      <c r="B10" s="104"/>
      <c r="C10" s="104"/>
      <c r="D10" s="104"/>
      <c r="E10" s="104"/>
      <c r="F10" s="104"/>
      <c r="G10" s="104"/>
      <c r="H10" s="104"/>
      <c r="I10" s="104"/>
    </row>
    <row r="11" spans="1:9" ht="23.25" x14ac:dyDescent="0.35">
      <c r="A11" s="104" t="s">
        <v>0</v>
      </c>
      <c r="B11" s="104"/>
      <c r="C11" s="104"/>
      <c r="D11" s="104"/>
      <c r="E11" s="104"/>
      <c r="F11" s="104"/>
      <c r="G11" s="104"/>
      <c r="H11" s="104"/>
      <c r="I11" s="104"/>
    </row>
    <row r="12" spans="1:9" ht="15.75" thickBot="1" x14ac:dyDescent="0.3"/>
    <row r="13" spans="1:9" ht="63" customHeight="1" thickBot="1" x14ac:dyDescent="0.3">
      <c r="A13" s="93" t="s">
        <v>1</v>
      </c>
      <c r="B13" s="94" t="s">
        <v>2</v>
      </c>
      <c r="C13" s="94" t="s">
        <v>3</v>
      </c>
      <c r="D13" s="95" t="s">
        <v>4</v>
      </c>
      <c r="E13" s="94" t="s">
        <v>5</v>
      </c>
      <c r="F13" s="94" t="s">
        <v>6</v>
      </c>
      <c r="G13" s="95" t="s">
        <v>7</v>
      </c>
      <c r="H13" s="95" t="s">
        <v>8</v>
      </c>
      <c r="I13" s="96" t="s">
        <v>9</v>
      </c>
    </row>
    <row r="14" spans="1:9" x14ac:dyDescent="0.25">
      <c r="A14" s="85" t="s">
        <v>30</v>
      </c>
      <c r="B14" s="86" t="s">
        <v>89</v>
      </c>
      <c r="C14" s="87" t="s">
        <v>90</v>
      </c>
      <c r="D14" s="88" t="s">
        <v>91</v>
      </c>
      <c r="E14" s="89">
        <v>412432.66</v>
      </c>
      <c r="F14" s="90"/>
      <c r="G14" s="91">
        <v>391811.03</v>
      </c>
      <c r="H14" s="91">
        <v>0</v>
      </c>
      <c r="I14" s="92" t="s">
        <v>88</v>
      </c>
    </row>
    <row r="15" spans="1:9" ht="30" x14ac:dyDescent="0.25">
      <c r="A15" s="3" t="s">
        <v>32</v>
      </c>
      <c r="B15" s="8" t="s">
        <v>92</v>
      </c>
      <c r="C15" s="4" t="s">
        <v>93</v>
      </c>
      <c r="D15" s="10" t="s">
        <v>94</v>
      </c>
      <c r="E15" s="9">
        <v>186709.62</v>
      </c>
      <c r="F15" s="7"/>
      <c r="G15" s="5">
        <v>179387.44</v>
      </c>
      <c r="H15" s="5">
        <v>0</v>
      </c>
      <c r="I15" s="73" t="s">
        <v>88</v>
      </c>
    </row>
    <row r="16" spans="1:9" ht="30" x14ac:dyDescent="0.25">
      <c r="A16" s="3" t="s">
        <v>33</v>
      </c>
      <c r="B16" s="8" t="s">
        <v>95</v>
      </c>
      <c r="C16" s="4" t="s">
        <v>96</v>
      </c>
      <c r="D16" s="10" t="s">
        <v>94</v>
      </c>
      <c r="E16" s="9">
        <v>218345.05</v>
      </c>
      <c r="F16" s="7"/>
      <c r="G16" s="5">
        <v>209947.16</v>
      </c>
      <c r="H16" s="5">
        <v>0</v>
      </c>
      <c r="I16" s="73" t="s">
        <v>88</v>
      </c>
    </row>
    <row r="17" spans="1:11" ht="45" x14ac:dyDescent="0.25">
      <c r="A17" s="3" t="s">
        <v>40</v>
      </c>
      <c r="B17" s="8" t="s">
        <v>136</v>
      </c>
      <c r="C17" s="4" t="s">
        <v>13</v>
      </c>
      <c r="D17" s="10" t="s">
        <v>13</v>
      </c>
      <c r="E17" s="9">
        <f>30371.93*56.2</f>
        <v>1706902.466</v>
      </c>
      <c r="F17" s="7"/>
      <c r="G17" s="5">
        <v>512069.11</v>
      </c>
      <c r="H17" s="9">
        <f>(30371.93-9111.55)*56.2</f>
        <v>1194833.3560000001</v>
      </c>
      <c r="I17" s="73" t="s">
        <v>166</v>
      </c>
      <c r="K17" s="6">
        <f>+E17-G17</f>
        <v>1194833.3560000001</v>
      </c>
    </row>
    <row r="18" spans="1:11" x14ac:dyDescent="0.25">
      <c r="A18" s="3" t="s">
        <v>30</v>
      </c>
      <c r="B18" s="8" t="s">
        <v>101</v>
      </c>
      <c r="C18" s="4" t="s">
        <v>102</v>
      </c>
      <c r="D18" s="10" t="s">
        <v>103</v>
      </c>
      <c r="E18" s="9">
        <v>477722.54</v>
      </c>
      <c r="F18" s="7"/>
      <c r="G18" s="5">
        <v>453836.41</v>
      </c>
      <c r="H18" s="5">
        <v>0</v>
      </c>
      <c r="I18" s="73" t="s">
        <v>88</v>
      </c>
    </row>
    <row r="19" spans="1:11" x14ac:dyDescent="0.25">
      <c r="A19" s="3" t="s">
        <v>41</v>
      </c>
      <c r="B19" s="8" t="s">
        <v>104</v>
      </c>
      <c r="C19" s="4" t="s">
        <v>105</v>
      </c>
      <c r="D19" s="10">
        <v>44901</v>
      </c>
      <c r="E19" s="9">
        <v>125152.33</v>
      </c>
      <c r="F19" s="7"/>
      <c r="G19" s="5">
        <v>119849.27</v>
      </c>
      <c r="H19" s="5">
        <v>0</v>
      </c>
      <c r="I19" s="73" t="s">
        <v>88</v>
      </c>
    </row>
    <row r="20" spans="1:11" ht="30" customHeight="1" x14ac:dyDescent="0.25">
      <c r="A20" s="3" t="s">
        <v>42</v>
      </c>
      <c r="B20" s="8" t="s">
        <v>97</v>
      </c>
      <c r="C20" s="4" t="s">
        <v>98</v>
      </c>
      <c r="D20" s="10" t="s">
        <v>94</v>
      </c>
      <c r="E20" s="9">
        <v>25016</v>
      </c>
      <c r="F20" s="7"/>
      <c r="G20" s="5">
        <v>22811.200000000001</v>
      </c>
      <c r="H20" s="5">
        <v>0</v>
      </c>
      <c r="I20" s="73" t="s">
        <v>88</v>
      </c>
    </row>
    <row r="21" spans="1:11" x14ac:dyDescent="0.25">
      <c r="A21" s="3" t="s">
        <v>43</v>
      </c>
      <c r="B21" s="8" t="s">
        <v>108</v>
      </c>
      <c r="C21" s="4" t="s">
        <v>109</v>
      </c>
      <c r="D21" s="10" t="s">
        <v>91</v>
      </c>
      <c r="E21" s="9">
        <v>60799.5</v>
      </c>
      <c r="F21" s="7"/>
      <c r="G21" s="5">
        <v>58223.25</v>
      </c>
      <c r="H21" s="5">
        <v>0</v>
      </c>
      <c r="I21" s="73" t="s">
        <v>88</v>
      </c>
    </row>
    <row r="22" spans="1:11" ht="30" x14ac:dyDescent="0.25">
      <c r="A22" s="3" t="s">
        <v>44</v>
      </c>
      <c r="B22" s="8" t="s">
        <v>99</v>
      </c>
      <c r="C22" s="4" t="s">
        <v>100</v>
      </c>
      <c r="D22" s="10">
        <v>44567</v>
      </c>
      <c r="E22" s="9">
        <v>2192.94</v>
      </c>
      <c r="F22" s="7"/>
      <c r="G22" s="5">
        <v>2100.0100000000002</v>
      </c>
      <c r="H22" s="5">
        <v>0</v>
      </c>
      <c r="I22" s="73" t="s">
        <v>88</v>
      </c>
    </row>
    <row r="23" spans="1:11" x14ac:dyDescent="0.25">
      <c r="A23" s="3" t="s">
        <v>48</v>
      </c>
      <c r="B23" s="8" t="s">
        <v>122</v>
      </c>
      <c r="C23" s="4" t="s">
        <v>123</v>
      </c>
      <c r="D23" s="10">
        <v>44658</v>
      </c>
      <c r="E23" s="9">
        <v>24560.22</v>
      </c>
      <c r="F23" s="7"/>
      <c r="G23" s="5">
        <v>23501.59</v>
      </c>
      <c r="H23" s="5">
        <v>0</v>
      </c>
      <c r="I23" s="73" t="s">
        <v>88</v>
      </c>
    </row>
    <row r="24" spans="1:11" x14ac:dyDescent="0.25">
      <c r="A24" s="3" t="s">
        <v>49</v>
      </c>
      <c r="B24" s="8" t="s">
        <v>106</v>
      </c>
      <c r="C24" s="4" t="s">
        <v>107</v>
      </c>
      <c r="D24" s="10" t="s">
        <v>94</v>
      </c>
      <c r="E24" s="9">
        <v>30018.54</v>
      </c>
      <c r="F24" s="7"/>
      <c r="G24" s="5">
        <v>28746.57</v>
      </c>
      <c r="H24" s="5">
        <v>0</v>
      </c>
      <c r="I24" s="73" t="s">
        <v>88</v>
      </c>
    </row>
    <row r="25" spans="1:11" ht="47.25" customHeight="1" x14ac:dyDescent="0.25">
      <c r="A25" s="3" t="s">
        <v>49</v>
      </c>
      <c r="B25" s="8" t="s">
        <v>106</v>
      </c>
      <c r="C25" s="74" t="s">
        <v>128</v>
      </c>
      <c r="D25" s="10" t="s">
        <v>129</v>
      </c>
      <c r="E25" s="9">
        <v>65946.05</v>
      </c>
      <c r="F25" s="7"/>
      <c r="G25" s="5">
        <v>63151.72</v>
      </c>
      <c r="H25" s="5">
        <v>0</v>
      </c>
      <c r="I25" s="73" t="s">
        <v>88</v>
      </c>
    </row>
    <row r="26" spans="1:11" x14ac:dyDescent="0.25">
      <c r="A26" s="3" t="s">
        <v>50</v>
      </c>
      <c r="B26" s="8" t="s">
        <v>139</v>
      </c>
      <c r="C26" s="4" t="s">
        <v>140</v>
      </c>
      <c r="D26" s="10" t="s">
        <v>103</v>
      </c>
      <c r="E26" s="9">
        <v>305250.65999999997</v>
      </c>
      <c r="F26" s="7"/>
      <c r="G26" s="5">
        <v>292316.31</v>
      </c>
      <c r="H26" s="5">
        <v>0</v>
      </c>
      <c r="I26" s="73" t="s">
        <v>88</v>
      </c>
    </row>
    <row r="27" spans="1:11" ht="106.5" customHeight="1" x14ac:dyDescent="0.25">
      <c r="A27" s="3" t="s">
        <v>51</v>
      </c>
      <c r="B27" s="8" t="s">
        <v>125</v>
      </c>
      <c r="C27" s="74" t="s">
        <v>126</v>
      </c>
      <c r="D27" s="10" t="s">
        <v>127</v>
      </c>
      <c r="E27" s="9">
        <v>87500</v>
      </c>
      <c r="F27" s="7"/>
      <c r="G27" s="5">
        <v>87500</v>
      </c>
      <c r="H27" s="5">
        <v>0</v>
      </c>
      <c r="I27" s="73" t="s">
        <v>88</v>
      </c>
    </row>
    <row r="28" spans="1:11" ht="30" x14ac:dyDescent="0.25">
      <c r="A28" s="3" t="s">
        <v>52</v>
      </c>
      <c r="B28" s="8" t="s">
        <v>106</v>
      </c>
      <c r="C28" s="4" t="s">
        <v>124</v>
      </c>
      <c r="D28" s="10">
        <v>44688</v>
      </c>
      <c r="E28" s="9">
        <v>159890</v>
      </c>
      <c r="F28" s="7"/>
      <c r="G28" s="5">
        <v>153115</v>
      </c>
      <c r="H28" s="5">
        <v>0</v>
      </c>
      <c r="I28" s="73" t="s">
        <v>88</v>
      </c>
    </row>
    <row r="29" spans="1:11" ht="30" x14ac:dyDescent="0.25">
      <c r="A29" s="3" t="s">
        <v>53</v>
      </c>
      <c r="B29" s="8" t="s">
        <v>113</v>
      </c>
      <c r="C29" s="4" t="s">
        <v>114</v>
      </c>
      <c r="D29" s="10">
        <v>44688</v>
      </c>
      <c r="E29" s="9">
        <v>122468.6</v>
      </c>
      <c r="F29" s="7"/>
      <c r="G29" s="5">
        <v>117135.1</v>
      </c>
      <c r="H29" s="5">
        <v>0</v>
      </c>
      <c r="I29" s="73" t="s">
        <v>88</v>
      </c>
    </row>
    <row r="30" spans="1:11" x14ac:dyDescent="0.25">
      <c r="A30" s="3" t="s">
        <v>55</v>
      </c>
      <c r="B30" s="8" t="s">
        <v>134</v>
      </c>
      <c r="C30" s="4" t="s">
        <v>135</v>
      </c>
      <c r="D30" s="10">
        <v>44779</v>
      </c>
      <c r="E30" s="9">
        <v>35400</v>
      </c>
      <c r="F30" s="7"/>
      <c r="G30" s="5">
        <v>27000</v>
      </c>
      <c r="H30" s="5">
        <v>0</v>
      </c>
      <c r="I30" s="73" t="s">
        <v>88</v>
      </c>
    </row>
    <row r="31" spans="1:11" x14ac:dyDescent="0.25">
      <c r="A31" s="3" t="s">
        <v>56</v>
      </c>
      <c r="B31" s="8" t="s">
        <v>141</v>
      </c>
      <c r="C31" s="4" t="s">
        <v>142</v>
      </c>
      <c r="D31" s="10">
        <v>44598</v>
      </c>
      <c r="E31" s="9">
        <v>19470</v>
      </c>
      <c r="F31" s="7"/>
      <c r="G31" s="5">
        <v>18645</v>
      </c>
      <c r="H31" s="5">
        <v>0</v>
      </c>
      <c r="I31" s="73" t="s">
        <v>88</v>
      </c>
    </row>
    <row r="32" spans="1:11" x14ac:dyDescent="0.25">
      <c r="A32" s="3" t="s">
        <v>57</v>
      </c>
      <c r="B32" s="8" t="s">
        <v>110</v>
      </c>
      <c r="C32" s="4" t="s">
        <v>111</v>
      </c>
      <c r="D32" s="10" t="s">
        <v>112</v>
      </c>
      <c r="E32" s="9">
        <v>58292</v>
      </c>
      <c r="F32" s="7"/>
      <c r="G32" s="5">
        <v>55822</v>
      </c>
      <c r="H32" s="5">
        <v>0</v>
      </c>
      <c r="I32" s="73" t="s">
        <v>88</v>
      </c>
    </row>
    <row r="33" spans="1:9" ht="30" x14ac:dyDescent="0.25">
      <c r="A33" s="3" t="s">
        <v>58</v>
      </c>
      <c r="B33" s="8" t="s">
        <v>130</v>
      </c>
      <c r="C33" s="74" t="s">
        <v>131</v>
      </c>
      <c r="D33" s="10" t="s">
        <v>132</v>
      </c>
      <c r="E33" s="9">
        <v>150665.29</v>
      </c>
      <c r="F33" s="7"/>
      <c r="G33" s="5">
        <v>144281.17000000001</v>
      </c>
      <c r="H33" s="5">
        <v>0</v>
      </c>
      <c r="I33" s="73" t="s">
        <v>88</v>
      </c>
    </row>
    <row r="34" spans="1:9" ht="30" x14ac:dyDescent="0.25">
      <c r="A34" s="3" t="s">
        <v>58</v>
      </c>
      <c r="B34" s="8" t="s">
        <v>120</v>
      </c>
      <c r="C34" s="4" t="s">
        <v>121</v>
      </c>
      <c r="D34" s="10" t="s">
        <v>91</v>
      </c>
      <c r="E34" s="9">
        <v>57343.64</v>
      </c>
      <c r="F34" s="7"/>
      <c r="G34" s="5">
        <v>54913.83</v>
      </c>
      <c r="H34" s="5">
        <v>0</v>
      </c>
      <c r="I34" s="73" t="s">
        <v>88</v>
      </c>
    </row>
    <row r="35" spans="1:9" ht="30" x14ac:dyDescent="0.25">
      <c r="A35" s="3" t="s">
        <v>52</v>
      </c>
      <c r="B35" s="8" t="s">
        <v>106</v>
      </c>
      <c r="C35" s="4" t="s">
        <v>133</v>
      </c>
      <c r="D35" s="10">
        <v>44902</v>
      </c>
      <c r="E35" s="9">
        <v>180000</v>
      </c>
      <c r="F35" s="7"/>
      <c r="G35" s="5">
        <v>172372.88</v>
      </c>
      <c r="H35" s="5">
        <v>0</v>
      </c>
      <c r="I35" s="73" t="s">
        <v>88</v>
      </c>
    </row>
    <row r="36" spans="1:9" ht="30" x14ac:dyDescent="0.25">
      <c r="A36" s="3" t="s">
        <v>59</v>
      </c>
      <c r="B36" s="8" t="s">
        <v>137</v>
      </c>
      <c r="C36" s="4" t="s">
        <v>138</v>
      </c>
      <c r="D36" s="10">
        <v>44567</v>
      </c>
      <c r="E36" s="9">
        <v>18880</v>
      </c>
      <c r="F36" s="7"/>
      <c r="G36" s="5">
        <v>18080</v>
      </c>
      <c r="H36" s="5">
        <v>0</v>
      </c>
      <c r="I36" s="73" t="s">
        <v>88</v>
      </c>
    </row>
    <row r="37" spans="1:9" x14ac:dyDescent="0.25">
      <c r="A37" s="3" t="s">
        <v>60</v>
      </c>
      <c r="B37" s="8" t="s">
        <v>143</v>
      </c>
      <c r="C37" s="4" t="s">
        <v>144</v>
      </c>
      <c r="D37" s="10">
        <v>44688</v>
      </c>
      <c r="E37" s="9">
        <v>2239162.81</v>
      </c>
      <c r="F37" s="7"/>
      <c r="G37" s="5">
        <v>2127804.67</v>
      </c>
      <c r="H37" s="5">
        <v>0</v>
      </c>
      <c r="I37" s="73" t="s">
        <v>88</v>
      </c>
    </row>
    <row r="38" spans="1:9" ht="30" x14ac:dyDescent="0.25">
      <c r="A38" s="3" t="s">
        <v>64</v>
      </c>
      <c r="B38" s="8" t="s">
        <v>163</v>
      </c>
      <c r="C38" s="74" t="s">
        <v>164</v>
      </c>
      <c r="D38" s="10" t="s">
        <v>165</v>
      </c>
      <c r="E38" s="9">
        <v>840891.6</v>
      </c>
      <c r="F38" s="7"/>
      <c r="G38" s="5">
        <v>805260.6</v>
      </c>
      <c r="H38" s="5">
        <v>0</v>
      </c>
      <c r="I38" s="73" t="s">
        <v>88</v>
      </c>
    </row>
    <row r="39" spans="1:9" ht="30" x14ac:dyDescent="0.25">
      <c r="A39" s="3" t="s">
        <v>65</v>
      </c>
      <c r="B39" s="8" t="s">
        <v>145</v>
      </c>
      <c r="C39" s="4" t="s">
        <v>146</v>
      </c>
      <c r="D39" s="10">
        <v>44780</v>
      </c>
      <c r="E39" s="9">
        <v>25869.07</v>
      </c>
      <c r="F39" s="7"/>
      <c r="G39" s="5">
        <v>23589.08</v>
      </c>
      <c r="H39" s="5">
        <v>0</v>
      </c>
      <c r="I39" s="73" t="s">
        <v>88</v>
      </c>
    </row>
    <row r="40" spans="1:9" ht="30" x14ac:dyDescent="0.25">
      <c r="A40" s="3" t="s">
        <v>52</v>
      </c>
      <c r="B40" s="8" t="s">
        <v>106</v>
      </c>
      <c r="C40" s="4" t="s">
        <v>147</v>
      </c>
      <c r="D40" s="10" t="s">
        <v>148</v>
      </c>
      <c r="E40" s="9">
        <v>164000</v>
      </c>
      <c r="F40" s="7"/>
      <c r="G40" s="5">
        <v>157050.85</v>
      </c>
      <c r="H40" s="5">
        <v>0</v>
      </c>
      <c r="I40" s="73" t="s">
        <v>88</v>
      </c>
    </row>
    <row r="41" spans="1:9" ht="30" x14ac:dyDescent="0.25">
      <c r="A41" s="3" t="s">
        <v>66</v>
      </c>
      <c r="B41" s="8" t="s">
        <v>149</v>
      </c>
      <c r="C41" s="4" t="s">
        <v>150</v>
      </c>
      <c r="D41" s="10" t="s">
        <v>103</v>
      </c>
      <c r="E41" s="9">
        <v>4720</v>
      </c>
      <c r="F41" s="7"/>
      <c r="G41" s="5">
        <v>4520</v>
      </c>
      <c r="H41" s="5">
        <v>0</v>
      </c>
      <c r="I41" s="73" t="s">
        <v>88</v>
      </c>
    </row>
    <row r="42" spans="1:9" ht="34.5" customHeight="1" x14ac:dyDescent="0.25">
      <c r="A42" s="3" t="s">
        <v>67</v>
      </c>
      <c r="B42" s="8" t="s">
        <v>151</v>
      </c>
      <c r="C42" s="74" t="s">
        <v>152</v>
      </c>
      <c r="D42" s="10">
        <v>44568</v>
      </c>
      <c r="E42" s="9">
        <v>2544046.35</v>
      </c>
      <c r="F42" s="7"/>
      <c r="G42" s="5">
        <v>2416844.0299999998</v>
      </c>
      <c r="H42" s="5">
        <v>0</v>
      </c>
      <c r="I42" s="73" t="s">
        <v>88</v>
      </c>
    </row>
    <row r="43" spans="1:9" ht="30" x14ac:dyDescent="0.25">
      <c r="A43" s="3" t="s">
        <v>69</v>
      </c>
      <c r="B43" s="8" t="s">
        <v>153</v>
      </c>
      <c r="C43" s="4" t="s">
        <v>154</v>
      </c>
      <c r="D43" s="10" t="s">
        <v>155</v>
      </c>
      <c r="E43" s="9">
        <v>773312</v>
      </c>
      <c r="F43" s="7"/>
      <c r="G43" s="5">
        <v>710480.4</v>
      </c>
      <c r="H43" s="5">
        <v>0</v>
      </c>
      <c r="I43" s="73" t="s">
        <v>88</v>
      </c>
    </row>
    <row r="44" spans="1:9" ht="46.5" customHeight="1" x14ac:dyDescent="0.25">
      <c r="A44" s="3" t="s">
        <v>41</v>
      </c>
      <c r="B44" s="8" t="s">
        <v>115</v>
      </c>
      <c r="C44" s="74" t="s">
        <v>116</v>
      </c>
      <c r="D44" s="74" t="s">
        <v>117</v>
      </c>
      <c r="E44" s="9">
        <v>352478.92</v>
      </c>
      <c r="F44" s="7"/>
      <c r="G44" s="5">
        <v>337543.37</v>
      </c>
      <c r="H44" s="5">
        <v>0</v>
      </c>
      <c r="I44" s="73" t="s">
        <v>88</v>
      </c>
    </row>
    <row r="45" spans="1:9" ht="30" x14ac:dyDescent="0.25">
      <c r="A45" s="3" t="s">
        <v>87</v>
      </c>
      <c r="B45" s="8" t="s">
        <v>156</v>
      </c>
      <c r="C45" s="4" t="s">
        <v>157</v>
      </c>
      <c r="D45" s="10" t="s">
        <v>158</v>
      </c>
      <c r="E45" s="9">
        <v>175140.73</v>
      </c>
      <c r="F45" s="7"/>
      <c r="G45" s="5">
        <v>168404.55</v>
      </c>
      <c r="H45" s="5">
        <v>0</v>
      </c>
      <c r="I45" s="73" t="s">
        <v>88</v>
      </c>
    </row>
    <row r="46" spans="1:9" x14ac:dyDescent="0.25">
      <c r="A46" s="3" t="s">
        <v>49</v>
      </c>
      <c r="B46" s="8" t="s">
        <v>106</v>
      </c>
      <c r="C46" s="4" t="s">
        <v>159</v>
      </c>
      <c r="D46" s="10">
        <v>44902</v>
      </c>
      <c r="E46" s="9">
        <v>11585.72</v>
      </c>
      <c r="F46" s="7"/>
      <c r="G46" s="5">
        <v>11085.61</v>
      </c>
      <c r="H46" s="5">
        <v>0</v>
      </c>
      <c r="I46" s="73" t="s">
        <v>88</v>
      </c>
    </row>
    <row r="47" spans="1:9" ht="30" x14ac:dyDescent="0.25">
      <c r="A47" s="3" t="s">
        <v>72</v>
      </c>
      <c r="B47" s="8" t="s">
        <v>118</v>
      </c>
      <c r="C47" s="74" t="s">
        <v>119</v>
      </c>
      <c r="D47" s="10" t="s">
        <v>112</v>
      </c>
      <c r="E47" s="9">
        <v>1432830.06</v>
      </c>
      <c r="F47" s="7"/>
      <c r="G47" s="5">
        <v>1372116.92</v>
      </c>
      <c r="H47" s="5">
        <v>0</v>
      </c>
      <c r="I47" s="73" t="s">
        <v>88</v>
      </c>
    </row>
    <row r="48" spans="1:9" ht="15.75" thickBot="1" x14ac:dyDescent="0.3">
      <c r="A48" s="76" t="s">
        <v>73</v>
      </c>
      <c r="B48" s="77" t="s">
        <v>160</v>
      </c>
      <c r="C48" s="78" t="s">
        <v>161</v>
      </c>
      <c r="D48" s="10" t="s">
        <v>162</v>
      </c>
      <c r="E48" s="9">
        <v>23430.46</v>
      </c>
      <c r="F48" s="7"/>
      <c r="G48" s="79">
        <v>22437.64</v>
      </c>
      <c r="H48" s="79">
        <v>0</v>
      </c>
      <c r="I48" s="80" t="s">
        <v>88</v>
      </c>
    </row>
    <row r="49" spans="1:9" s="1" customFormat="1" ht="24.75" customHeight="1" thickBot="1" x14ac:dyDescent="0.3">
      <c r="A49" s="81" t="s">
        <v>10</v>
      </c>
      <c r="B49" s="82"/>
      <c r="C49" s="82"/>
      <c r="D49" s="82"/>
      <c r="E49" s="83">
        <f>SUM(E14:E48)</f>
        <v>13118425.826000001</v>
      </c>
      <c r="F49" s="83"/>
      <c r="G49" s="83">
        <f>SUM(G14:G48)</f>
        <v>11363753.77</v>
      </c>
      <c r="H49" s="83">
        <f>SUM(H14:H48)</f>
        <v>1194833.3560000001</v>
      </c>
      <c r="I49" s="84"/>
    </row>
    <row r="50" spans="1:9" x14ac:dyDescent="0.25">
      <c r="I50" s="75"/>
    </row>
    <row r="59" spans="1:9" ht="15.75" x14ac:dyDescent="0.25">
      <c r="C59" s="2"/>
      <c r="D59" s="2"/>
      <c r="E59" s="2"/>
      <c r="F59" s="2"/>
    </row>
    <row r="60" spans="1:9" ht="23.25" x14ac:dyDescent="0.35">
      <c r="A60" s="97"/>
      <c r="B60" s="97"/>
      <c r="C60" s="98"/>
      <c r="D60" s="98"/>
      <c r="E60" s="12"/>
      <c r="F60" s="12"/>
      <c r="G60" s="12"/>
      <c r="H60" s="12"/>
      <c r="I60" s="12"/>
    </row>
    <row r="61" spans="1:9" ht="22.5" x14ac:dyDescent="0.3">
      <c r="A61" s="99" t="s">
        <v>167</v>
      </c>
      <c r="B61" s="99"/>
      <c r="C61" s="100"/>
      <c r="D61" s="100"/>
      <c r="E61" s="100"/>
      <c r="F61" s="100"/>
      <c r="G61" s="99" t="s">
        <v>169</v>
      </c>
      <c r="H61" s="99"/>
      <c r="I61" s="99"/>
    </row>
    <row r="62" spans="1:9" ht="23.25" x14ac:dyDescent="0.35">
      <c r="A62" s="101" t="s">
        <v>168</v>
      </c>
      <c r="B62" s="101"/>
      <c r="C62" s="98"/>
      <c r="D62" s="98"/>
      <c r="E62" s="98"/>
      <c r="F62" s="98"/>
      <c r="G62" s="101" t="s">
        <v>170</v>
      </c>
      <c r="H62" s="101"/>
      <c r="I62" s="101"/>
    </row>
    <row r="63" spans="1:9" ht="23.25" x14ac:dyDescent="0.35">
      <c r="A63" s="101" t="s">
        <v>11</v>
      </c>
      <c r="B63" s="101"/>
      <c r="C63" s="98"/>
      <c r="D63" s="98"/>
      <c r="E63" s="98"/>
      <c r="F63" s="98"/>
      <c r="G63" s="101" t="s">
        <v>12</v>
      </c>
      <c r="H63" s="101"/>
      <c r="I63" s="101"/>
    </row>
    <row r="64" spans="1:9" ht="22.5" x14ac:dyDescent="0.25">
      <c r="A64" s="102" t="s">
        <v>171</v>
      </c>
      <c r="B64" s="102"/>
      <c r="C64" s="102"/>
      <c r="D64" s="102"/>
      <c r="E64" s="102"/>
      <c r="F64" s="102"/>
      <c r="G64" s="102"/>
      <c r="H64" s="102"/>
      <c r="I64" s="102"/>
    </row>
    <row r="65" spans="1:9" ht="23.25" x14ac:dyDescent="0.25">
      <c r="A65" s="103" t="s">
        <v>172</v>
      </c>
      <c r="B65" s="103"/>
      <c r="C65" s="103"/>
      <c r="D65" s="103"/>
      <c r="E65" s="103"/>
      <c r="F65" s="103"/>
      <c r="G65" s="103"/>
      <c r="H65" s="103"/>
      <c r="I65" s="103"/>
    </row>
    <row r="66" spans="1:9" ht="23.25" x14ac:dyDescent="0.25">
      <c r="A66" s="103" t="s">
        <v>173</v>
      </c>
      <c r="B66" s="103"/>
      <c r="C66" s="103"/>
      <c r="D66" s="103"/>
      <c r="E66" s="103"/>
      <c r="F66" s="103"/>
      <c r="G66" s="103"/>
      <c r="H66" s="103"/>
      <c r="I66" s="103"/>
    </row>
    <row r="67" spans="1:9" ht="15.75" x14ac:dyDescent="0.25">
      <c r="A67" s="11"/>
      <c r="B67" s="11"/>
      <c r="C67" s="11"/>
      <c r="D67" s="11"/>
      <c r="E67" s="11"/>
      <c r="F67" s="11"/>
      <c r="G67" s="11"/>
      <c r="H67" s="11"/>
      <c r="I67" s="11"/>
    </row>
    <row r="68" spans="1:9" x14ac:dyDescent="0.25">
      <c r="G68" s="6"/>
    </row>
  </sheetData>
  <mergeCells count="14">
    <mergeCell ref="A8:I8"/>
    <mergeCell ref="A9:I9"/>
    <mergeCell ref="A67:I67"/>
    <mergeCell ref="A10:I10"/>
    <mergeCell ref="A11:I11"/>
    <mergeCell ref="A63:B63"/>
    <mergeCell ref="G63:I63"/>
    <mergeCell ref="A61:B61"/>
    <mergeCell ref="G61:I61"/>
    <mergeCell ref="A62:B62"/>
    <mergeCell ref="G62:I62"/>
    <mergeCell ref="A64:I64"/>
    <mergeCell ref="A65:I65"/>
    <mergeCell ref="A66:I66"/>
  </mergeCells>
  <phoneticPr fontId="4" type="noConversion"/>
  <pageMargins left="0" right="0" top="0.75" bottom="0" header="0" footer="0"/>
  <pageSetup scale="38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9"/>
  <sheetViews>
    <sheetView topLeftCell="B1" zoomScale="50" zoomScaleNormal="50" workbookViewId="0">
      <selection activeCell="B17" sqref="A17:XFD17"/>
    </sheetView>
  </sheetViews>
  <sheetFormatPr baseColWidth="10" defaultColWidth="50" defaultRowHeight="32.1" customHeight="1" x14ac:dyDescent="0.35"/>
  <cols>
    <col min="1" max="1" width="0" style="12" hidden="1" customWidth="1"/>
    <col min="2" max="2" width="20.140625" style="12" customWidth="1"/>
    <col min="3" max="3" width="21.7109375" style="72" customWidth="1"/>
    <col min="4" max="4" width="158.42578125" style="12" customWidth="1"/>
    <col min="5" max="5" width="23.85546875" style="12" customWidth="1"/>
    <col min="6" max="6" width="25.28515625" style="12" customWidth="1"/>
    <col min="7" max="7" width="27.140625" style="71" customWidth="1"/>
    <col min="8" max="16384" width="50" style="12"/>
  </cols>
  <sheetData>
    <row r="1" spans="1:8" ht="32.1" customHeight="1" x14ac:dyDescent="0.35">
      <c r="B1" s="13"/>
      <c r="C1" s="14"/>
      <c r="D1" s="13"/>
      <c r="E1" s="13"/>
      <c r="F1" s="13"/>
      <c r="G1" s="15"/>
    </row>
    <row r="2" spans="1:8" ht="32.1" customHeight="1" x14ac:dyDescent="0.35">
      <c r="B2" s="13"/>
      <c r="C2" s="14"/>
      <c r="D2" s="13"/>
      <c r="E2" s="13"/>
      <c r="F2" s="13"/>
      <c r="G2" s="15"/>
    </row>
    <row r="3" spans="1:8" ht="32.1" customHeight="1" x14ac:dyDescent="0.35">
      <c r="B3" s="13"/>
      <c r="C3" s="14"/>
      <c r="D3" s="13"/>
      <c r="E3" s="13"/>
      <c r="F3" s="13"/>
      <c r="G3" s="15"/>
    </row>
    <row r="4" spans="1:8" ht="32.1" customHeight="1" x14ac:dyDescent="0.35">
      <c r="B4" s="13"/>
      <c r="C4" s="14"/>
      <c r="D4" s="13"/>
      <c r="E4" s="13"/>
      <c r="F4" s="13"/>
      <c r="G4" s="15"/>
    </row>
    <row r="5" spans="1:8" ht="32.1" customHeight="1" x14ac:dyDescent="0.35">
      <c r="B5" s="13"/>
      <c r="C5" s="14"/>
      <c r="D5" s="13"/>
      <c r="E5" s="13"/>
      <c r="F5" s="13"/>
      <c r="G5" s="15"/>
    </row>
    <row r="6" spans="1:8" ht="32.1" customHeight="1" x14ac:dyDescent="0.35">
      <c r="B6" s="13"/>
      <c r="C6" s="14"/>
      <c r="D6" s="13"/>
      <c r="E6" s="13"/>
      <c r="F6" s="13"/>
      <c r="G6" s="15"/>
    </row>
    <row r="7" spans="1:8" ht="32.1" customHeight="1" x14ac:dyDescent="0.35">
      <c r="B7" s="16"/>
      <c r="C7" s="17"/>
      <c r="D7" s="16"/>
      <c r="E7" s="16"/>
      <c r="F7" s="16"/>
      <c r="G7" s="18"/>
    </row>
    <row r="8" spans="1:8" ht="32.1" customHeight="1" x14ac:dyDescent="0.35">
      <c r="B8" s="19" t="s">
        <v>15</v>
      </c>
      <c r="C8" s="19"/>
      <c r="D8" s="19"/>
      <c r="E8" s="19"/>
      <c r="F8" s="19"/>
      <c r="G8" s="19"/>
    </row>
    <row r="9" spans="1:8" ht="32.1" customHeight="1" x14ac:dyDescent="0.4">
      <c r="B9" s="20" t="s">
        <v>17</v>
      </c>
      <c r="C9" s="20"/>
      <c r="D9" s="20"/>
      <c r="E9" s="20"/>
      <c r="F9" s="20"/>
      <c r="G9" s="20"/>
    </row>
    <row r="10" spans="1:8" ht="32.1" customHeight="1" x14ac:dyDescent="0.4">
      <c r="B10" s="21" t="s">
        <v>18</v>
      </c>
      <c r="C10" s="21"/>
      <c r="D10" s="21"/>
      <c r="E10" s="21"/>
      <c r="F10" s="21"/>
      <c r="G10" s="21"/>
    </row>
    <row r="11" spans="1:8" ht="32.1" customHeight="1" x14ac:dyDescent="0.4">
      <c r="B11" s="22" t="s">
        <v>19</v>
      </c>
      <c r="C11" s="22"/>
      <c r="D11" s="22"/>
      <c r="E11" s="22"/>
      <c r="F11" s="22"/>
      <c r="G11" s="22"/>
    </row>
    <row r="12" spans="1:8" ht="32.1" customHeight="1" thickBot="1" x14ac:dyDescent="0.45">
      <c r="B12" s="22" t="s">
        <v>0</v>
      </c>
      <c r="C12" s="22"/>
      <c r="D12" s="22"/>
      <c r="E12" s="22"/>
      <c r="F12" s="22"/>
      <c r="G12" s="22"/>
    </row>
    <row r="13" spans="1:8" ht="32.1" customHeight="1" thickBot="1" x14ac:dyDescent="0.4">
      <c r="A13" s="23" t="s">
        <v>20</v>
      </c>
      <c r="B13" s="23"/>
      <c r="C13" s="23"/>
      <c r="D13" s="23"/>
      <c r="E13" s="23"/>
      <c r="F13" s="23"/>
      <c r="G13" s="23"/>
    </row>
    <row r="14" spans="1:8" ht="32.1" customHeight="1" thickBot="1" x14ac:dyDescent="0.4">
      <c r="A14" s="24" t="s">
        <v>21</v>
      </c>
      <c r="B14" s="25"/>
      <c r="C14" s="25"/>
      <c r="D14" s="25"/>
      <c r="E14" s="25"/>
      <c r="F14" s="26"/>
      <c r="G14" s="27">
        <f>+'[1]Junio 2022'!G106</f>
        <v>146174588.44999996</v>
      </c>
    </row>
    <row r="15" spans="1:8" ht="32.1" customHeight="1" thickBot="1" x14ac:dyDescent="0.4">
      <c r="A15" s="28" t="s">
        <v>22</v>
      </c>
      <c r="B15" s="28" t="s">
        <v>23</v>
      </c>
      <c r="C15" s="29" t="s">
        <v>24</v>
      </c>
      <c r="D15" s="29" t="s">
        <v>25</v>
      </c>
      <c r="E15" s="29" t="s">
        <v>26</v>
      </c>
      <c r="F15" s="29" t="s">
        <v>27</v>
      </c>
      <c r="G15" s="29" t="s">
        <v>28</v>
      </c>
    </row>
    <row r="16" spans="1:8" ht="32.1" customHeight="1" thickBot="1" x14ac:dyDescent="0.4">
      <c r="A16" s="30">
        <v>1</v>
      </c>
      <c r="B16" s="31">
        <v>44743</v>
      </c>
      <c r="C16" s="30">
        <v>9823</v>
      </c>
      <c r="D16" s="32" t="s">
        <v>29</v>
      </c>
      <c r="E16" s="33">
        <v>50000</v>
      </c>
      <c r="F16" s="34"/>
      <c r="G16" s="35">
        <f>+G14-E16+F16</f>
        <v>146124588.44999996</v>
      </c>
      <c r="H16" s="36"/>
    </row>
    <row r="17" spans="1:7" ht="32.1" customHeight="1" thickBot="1" x14ac:dyDescent="0.4">
      <c r="A17" s="30">
        <v>3</v>
      </c>
      <c r="B17" s="31">
        <v>44747</v>
      </c>
      <c r="C17" s="30">
        <v>70046722</v>
      </c>
      <c r="D17" s="32" t="s">
        <v>30</v>
      </c>
      <c r="E17" s="33">
        <v>391811.03</v>
      </c>
      <c r="F17" s="34"/>
      <c r="G17" s="35" t="e">
        <f>+#REF!-E17+F17</f>
        <v>#REF!</v>
      </c>
    </row>
    <row r="18" spans="1:7" ht="32.1" customHeight="1" thickBot="1" x14ac:dyDescent="0.4">
      <c r="A18" s="30">
        <v>4</v>
      </c>
      <c r="B18" s="31">
        <v>44749</v>
      </c>
      <c r="C18" s="30">
        <v>9824</v>
      </c>
      <c r="D18" s="32" t="s">
        <v>31</v>
      </c>
      <c r="E18" s="33">
        <v>104865.27</v>
      </c>
      <c r="F18" s="34"/>
      <c r="G18" s="35" t="e">
        <f t="shared" ref="G18:G54" si="0">+G17-E18+F18</f>
        <v>#REF!</v>
      </c>
    </row>
    <row r="19" spans="1:7" ht="32.1" customHeight="1" thickBot="1" x14ac:dyDescent="0.4">
      <c r="A19" s="30">
        <v>5</v>
      </c>
      <c r="B19" s="31">
        <v>44750</v>
      </c>
      <c r="C19" s="30">
        <v>70048945</v>
      </c>
      <c r="D19" s="32" t="s">
        <v>32</v>
      </c>
      <c r="E19" s="33">
        <v>179387.44</v>
      </c>
      <c r="F19" s="34"/>
      <c r="G19" s="35" t="e">
        <f t="shared" si="0"/>
        <v>#REF!</v>
      </c>
    </row>
    <row r="20" spans="1:7" ht="32.1" customHeight="1" thickBot="1" x14ac:dyDescent="0.4">
      <c r="A20" s="30">
        <v>6</v>
      </c>
      <c r="B20" s="31">
        <v>44750</v>
      </c>
      <c r="C20" s="30">
        <v>70043362</v>
      </c>
      <c r="D20" s="32" t="s">
        <v>33</v>
      </c>
      <c r="E20" s="33">
        <v>209947.16</v>
      </c>
      <c r="F20" s="34"/>
      <c r="G20" s="35" t="e">
        <f t="shared" si="0"/>
        <v>#REF!</v>
      </c>
    </row>
    <row r="21" spans="1:7" ht="32.1" customHeight="1" thickBot="1" x14ac:dyDescent="0.4">
      <c r="A21" s="30">
        <v>7</v>
      </c>
      <c r="B21" s="31">
        <v>44753</v>
      </c>
      <c r="C21" s="30">
        <v>9825</v>
      </c>
      <c r="D21" s="32" t="s">
        <v>34</v>
      </c>
      <c r="E21" s="33">
        <v>250901.8</v>
      </c>
      <c r="F21" s="34"/>
      <c r="G21" s="35" t="e">
        <f t="shared" si="0"/>
        <v>#REF!</v>
      </c>
    </row>
    <row r="22" spans="1:7" ht="32.1" customHeight="1" thickBot="1" x14ac:dyDescent="0.4">
      <c r="A22" s="30">
        <v>8</v>
      </c>
      <c r="B22" s="31">
        <v>44753</v>
      </c>
      <c r="C22" s="30">
        <v>9826</v>
      </c>
      <c r="D22" s="32" t="s">
        <v>35</v>
      </c>
      <c r="E22" s="33">
        <v>1367274.02</v>
      </c>
      <c r="F22" s="34"/>
      <c r="G22" s="35" t="e">
        <f t="shared" si="0"/>
        <v>#REF!</v>
      </c>
    </row>
    <row r="23" spans="1:7" ht="32.1" customHeight="1" thickBot="1" x14ac:dyDescent="0.4">
      <c r="A23" s="30">
        <v>9</v>
      </c>
      <c r="B23" s="31">
        <v>44753</v>
      </c>
      <c r="C23" s="30">
        <v>9827</v>
      </c>
      <c r="D23" s="32" t="s">
        <v>36</v>
      </c>
      <c r="E23" s="33">
        <v>554832.67000000004</v>
      </c>
      <c r="F23" s="34"/>
      <c r="G23" s="35" t="e">
        <f t="shared" si="0"/>
        <v>#REF!</v>
      </c>
    </row>
    <row r="24" spans="1:7" ht="32.1" customHeight="1" thickBot="1" x14ac:dyDescent="0.4">
      <c r="A24" s="30">
        <v>10</v>
      </c>
      <c r="B24" s="31">
        <v>44753</v>
      </c>
      <c r="C24" s="30">
        <v>9828</v>
      </c>
      <c r="D24" s="32" t="s">
        <v>37</v>
      </c>
      <c r="E24" s="33">
        <v>595438.4</v>
      </c>
      <c r="F24" s="34"/>
      <c r="G24" s="35" t="e">
        <f t="shared" si="0"/>
        <v>#REF!</v>
      </c>
    </row>
    <row r="25" spans="1:7" ht="32.1" customHeight="1" thickBot="1" x14ac:dyDescent="0.4">
      <c r="A25" s="30">
        <v>13</v>
      </c>
      <c r="B25" s="31">
        <v>44756</v>
      </c>
      <c r="C25" s="30">
        <v>9829</v>
      </c>
      <c r="D25" s="32" t="s">
        <v>38</v>
      </c>
      <c r="E25" s="33">
        <v>30000</v>
      </c>
      <c r="F25" s="34"/>
      <c r="G25" s="35" t="e">
        <f>+#REF!-E25+F25</f>
        <v>#REF!</v>
      </c>
    </row>
    <row r="26" spans="1:7" ht="32.1" customHeight="1" thickBot="1" x14ac:dyDescent="0.4">
      <c r="A26" s="30">
        <v>14</v>
      </c>
      <c r="B26" s="31">
        <v>44757</v>
      </c>
      <c r="C26" s="30">
        <v>9830</v>
      </c>
      <c r="D26" s="32" t="s">
        <v>39</v>
      </c>
      <c r="E26" s="33">
        <v>142136.28</v>
      </c>
      <c r="F26" s="34"/>
      <c r="G26" s="35" t="e">
        <f>+G25-E26+F26</f>
        <v>#REF!</v>
      </c>
    </row>
    <row r="27" spans="1:7" ht="32.1" customHeight="1" thickBot="1" x14ac:dyDescent="0.4">
      <c r="A27" s="30">
        <v>15</v>
      </c>
      <c r="B27" s="31">
        <v>44757</v>
      </c>
      <c r="C27" s="30">
        <v>70048338</v>
      </c>
      <c r="D27" s="32" t="s">
        <v>40</v>
      </c>
      <c r="E27" s="33">
        <v>512069.11</v>
      </c>
      <c r="F27" s="34"/>
      <c r="G27" s="35" t="e">
        <f t="shared" si="0"/>
        <v>#REF!</v>
      </c>
    </row>
    <row r="28" spans="1:7" ht="32.1" customHeight="1" thickBot="1" x14ac:dyDescent="0.4">
      <c r="A28" s="30">
        <v>16</v>
      </c>
      <c r="B28" s="31">
        <v>44757</v>
      </c>
      <c r="C28" s="30">
        <v>70042249</v>
      </c>
      <c r="D28" s="32" t="s">
        <v>30</v>
      </c>
      <c r="E28" s="33">
        <v>453836.41</v>
      </c>
      <c r="F28" s="34"/>
      <c r="G28" s="35" t="e">
        <f t="shared" si="0"/>
        <v>#REF!</v>
      </c>
    </row>
    <row r="29" spans="1:7" ht="32.1" customHeight="1" thickBot="1" x14ac:dyDescent="0.4">
      <c r="A29" s="30">
        <v>17</v>
      </c>
      <c r="B29" s="31">
        <v>44757</v>
      </c>
      <c r="C29" s="30">
        <v>70043453</v>
      </c>
      <c r="D29" s="32" t="s">
        <v>41</v>
      </c>
      <c r="E29" s="33">
        <v>119849.27</v>
      </c>
      <c r="F29" s="34"/>
      <c r="G29" s="35" t="e">
        <f t="shared" si="0"/>
        <v>#REF!</v>
      </c>
    </row>
    <row r="30" spans="1:7" ht="32.1" customHeight="1" thickBot="1" x14ac:dyDescent="0.4">
      <c r="A30" s="30">
        <v>18</v>
      </c>
      <c r="B30" s="31">
        <v>44757</v>
      </c>
      <c r="C30" s="30">
        <v>70048798</v>
      </c>
      <c r="D30" s="32" t="s">
        <v>42</v>
      </c>
      <c r="E30" s="33">
        <v>22811.200000000001</v>
      </c>
      <c r="F30" s="34"/>
      <c r="G30" s="35" t="e">
        <f t="shared" si="0"/>
        <v>#REF!</v>
      </c>
    </row>
    <row r="31" spans="1:7" ht="32.1" customHeight="1" thickBot="1" x14ac:dyDescent="0.4">
      <c r="A31" s="30">
        <v>19</v>
      </c>
      <c r="B31" s="31">
        <v>44757</v>
      </c>
      <c r="C31" s="30">
        <v>70047631</v>
      </c>
      <c r="D31" s="32" t="s">
        <v>43</v>
      </c>
      <c r="E31" s="33">
        <v>58223.25</v>
      </c>
      <c r="F31" s="34"/>
      <c r="G31" s="35" t="e">
        <f t="shared" si="0"/>
        <v>#REF!</v>
      </c>
    </row>
    <row r="32" spans="1:7" ht="32.1" customHeight="1" thickBot="1" x14ac:dyDescent="0.4">
      <c r="A32" s="30">
        <v>20</v>
      </c>
      <c r="B32" s="31">
        <v>44757</v>
      </c>
      <c r="C32" s="30">
        <v>70048337</v>
      </c>
      <c r="D32" s="32" t="s">
        <v>44</v>
      </c>
      <c r="E32" s="33">
        <v>2100.0100000000002</v>
      </c>
      <c r="F32" s="34"/>
      <c r="G32" s="35" t="e">
        <f t="shared" si="0"/>
        <v>#REF!</v>
      </c>
    </row>
    <row r="33" spans="1:7" ht="32.1" customHeight="1" thickBot="1" x14ac:dyDescent="0.4">
      <c r="A33" s="30">
        <v>21</v>
      </c>
      <c r="B33" s="31">
        <v>44760</v>
      </c>
      <c r="C33" s="30">
        <v>9831</v>
      </c>
      <c r="D33" s="32" t="s">
        <v>45</v>
      </c>
      <c r="E33" s="33">
        <v>472986.05</v>
      </c>
      <c r="F33" s="34"/>
      <c r="G33" s="35" t="e">
        <f t="shared" si="0"/>
        <v>#REF!</v>
      </c>
    </row>
    <row r="34" spans="1:7" ht="32.1" customHeight="1" thickBot="1" x14ac:dyDescent="0.4">
      <c r="A34" s="30">
        <v>31</v>
      </c>
      <c r="B34" s="31">
        <v>44763</v>
      </c>
      <c r="C34" s="30">
        <v>2735007710</v>
      </c>
      <c r="D34" s="32" t="s">
        <v>46</v>
      </c>
      <c r="E34" s="33">
        <v>31309.200000000001</v>
      </c>
      <c r="F34" s="34"/>
      <c r="G34" s="35" t="e">
        <f>+#REF!-E34+F34</f>
        <v>#REF!</v>
      </c>
    </row>
    <row r="35" spans="1:7" ht="32.1" customHeight="1" thickBot="1" x14ac:dyDescent="0.4">
      <c r="A35" s="30">
        <v>32</v>
      </c>
      <c r="B35" s="31">
        <v>44763</v>
      </c>
      <c r="C35" s="30">
        <v>2735989692</v>
      </c>
      <c r="D35" s="32" t="s">
        <v>47</v>
      </c>
      <c r="E35" s="33">
        <v>466690.6</v>
      </c>
      <c r="F35" s="34"/>
      <c r="G35" s="35" t="e">
        <f t="shared" si="0"/>
        <v>#REF!</v>
      </c>
    </row>
    <row r="36" spans="1:7" ht="32.1" customHeight="1" thickBot="1" x14ac:dyDescent="0.4">
      <c r="A36" s="30">
        <v>33</v>
      </c>
      <c r="B36" s="31">
        <v>44763</v>
      </c>
      <c r="C36" s="30">
        <v>7001333</v>
      </c>
      <c r="D36" s="32" t="s">
        <v>48</v>
      </c>
      <c r="E36" s="33">
        <v>23501.59</v>
      </c>
      <c r="F36" s="34"/>
      <c r="G36" s="35" t="e">
        <f t="shared" si="0"/>
        <v>#REF!</v>
      </c>
    </row>
    <row r="37" spans="1:7" ht="32.1" customHeight="1" thickBot="1" x14ac:dyDescent="0.4">
      <c r="A37" s="30">
        <v>34</v>
      </c>
      <c r="B37" s="31">
        <v>44763</v>
      </c>
      <c r="C37" s="30">
        <v>70049349</v>
      </c>
      <c r="D37" s="32" t="s">
        <v>49</v>
      </c>
      <c r="E37" s="33">
        <v>28746.57</v>
      </c>
      <c r="F37" s="34"/>
      <c r="G37" s="35" t="e">
        <f t="shared" si="0"/>
        <v>#REF!</v>
      </c>
    </row>
    <row r="38" spans="1:7" ht="32.1" customHeight="1" thickBot="1" x14ac:dyDescent="0.4">
      <c r="A38" s="30">
        <v>35</v>
      </c>
      <c r="B38" s="31">
        <v>44763</v>
      </c>
      <c r="C38" s="30">
        <v>70047600</v>
      </c>
      <c r="D38" s="32" t="s">
        <v>49</v>
      </c>
      <c r="E38" s="33">
        <v>63151.72</v>
      </c>
      <c r="F38" s="34"/>
      <c r="G38" s="35" t="e">
        <f t="shared" si="0"/>
        <v>#REF!</v>
      </c>
    </row>
    <row r="39" spans="1:7" ht="32.1" customHeight="1" thickBot="1" x14ac:dyDescent="0.4">
      <c r="A39" s="30">
        <v>36</v>
      </c>
      <c r="B39" s="31">
        <v>44763</v>
      </c>
      <c r="C39" s="30">
        <v>70047437</v>
      </c>
      <c r="D39" s="32" t="s">
        <v>50</v>
      </c>
      <c r="E39" s="33">
        <v>292316.31</v>
      </c>
      <c r="F39" s="34"/>
      <c r="G39" s="35" t="e">
        <f t="shared" si="0"/>
        <v>#REF!</v>
      </c>
    </row>
    <row r="40" spans="1:7" ht="32.1" customHeight="1" thickBot="1" x14ac:dyDescent="0.4">
      <c r="A40" s="30">
        <v>37</v>
      </c>
      <c r="B40" s="31">
        <v>44763</v>
      </c>
      <c r="C40" s="30">
        <v>70048683</v>
      </c>
      <c r="D40" s="32" t="s">
        <v>51</v>
      </c>
      <c r="E40" s="33">
        <v>87500</v>
      </c>
      <c r="F40" s="34"/>
      <c r="G40" s="35" t="e">
        <f t="shared" si="0"/>
        <v>#REF!</v>
      </c>
    </row>
    <row r="41" spans="1:7" ht="32.1" customHeight="1" thickBot="1" x14ac:dyDescent="0.4">
      <c r="A41" s="30">
        <v>38</v>
      </c>
      <c r="B41" s="31">
        <v>44764</v>
      </c>
      <c r="C41" s="30">
        <v>70046307</v>
      </c>
      <c r="D41" s="32" t="s">
        <v>52</v>
      </c>
      <c r="E41" s="33">
        <v>153115</v>
      </c>
      <c r="F41" s="34"/>
      <c r="G41" s="35" t="e">
        <f t="shared" si="0"/>
        <v>#REF!</v>
      </c>
    </row>
    <row r="42" spans="1:7" ht="32.1" customHeight="1" thickBot="1" x14ac:dyDescent="0.4">
      <c r="A42" s="30">
        <v>39</v>
      </c>
      <c r="B42" s="31">
        <v>44764</v>
      </c>
      <c r="C42" s="30">
        <v>70046683</v>
      </c>
      <c r="D42" s="32" t="s">
        <v>53</v>
      </c>
      <c r="E42" s="33">
        <v>117135.1</v>
      </c>
      <c r="F42" s="34"/>
      <c r="G42" s="35" t="e">
        <f t="shared" si="0"/>
        <v>#REF!</v>
      </c>
    </row>
    <row r="43" spans="1:7" ht="32.1" customHeight="1" thickBot="1" x14ac:dyDescent="0.4">
      <c r="A43" s="30">
        <v>40</v>
      </c>
      <c r="B43" s="31">
        <v>44764</v>
      </c>
      <c r="C43" s="30">
        <v>9832</v>
      </c>
      <c r="D43" s="32" t="s">
        <v>54</v>
      </c>
      <c r="E43" s="33">
        <v>535494.59</v>
      </c>
      <c r="F43" s="34"/>
      <c r="G43" s="35" t="e">
        <f t="shared" si="0"/>
        <v>#REF!</v>
      </c>
    </row>
    <row r="44" spans="1:7" ht="32.1" customHeight="1" thickBot="1" x14ac:dyDescent="0.4">
      <c r="A44" s="30">
        <v>43</v>
      </c>
      <c r="B44" s="31">
        <v>44768</v>
      </c>
      <c r="C44" s="30">
        <v>70042750</v>
      </c>
      <c r="D44" s="38" t="s">
        <v>55</v>
      </c>
      <c r="E44" s="33">
        <v>27000</v>
      </c>
      <c r="F44" s="34"/>
      <c r="G44" s="35" t="e">
        <f>+#REF!-E44+F44</f>
        <v>#REF!</v>
      </c>
    </row>
    <row r="45" spans="1:7" ht="32.1" customHeight="1" thickBot="1" x14ac:dyDescent="0.4">
      <c r="A45" s="30">
        <v>44</v>
      </c>
      <c r="B45" s="31">
        <v>44768</v>
      </c>
      <c r="C45" s="30">
        <v>70040497</v>
      </c>
      <c r="D45" s="39" t="s">
        <v>56</v>
      </c>
      <c r="E45" s="33">
        <v>18645</v>
      </c>
      <c r="F45" s="34"/>
      <c r="G45" s="35" t="e">
        <f t="shared" si="0"/>
        <v>#REF!</v>
      </c>
    </row>
    <row r="46" spans="1:7" ht="32.1" customHeight="1" thickBot="1" x14ac:dyDescent="0.4">
      <c r="A46" s="30">
        <v>45</v>
      </c>
      <c r="B46" s="31">
        <v>44768</v>
      </c>
      <c r="C46" s="30">
        <v>70040920</v>
      </c>
      <c r="D46" s="37" t="s">
        <v>56</v>
      </c>
      <c r="E46" s="33">
        <v>18645</v>
      </c>
      <c r="F46" s="34"/>
      <c r="G46" s="35" t="e">
        <f t="shared" si="0"/>
        <v>#REF!</v>
      </c>
    </row>
    <row r="47" spans="1:7" ht="32.1" customHeight="1" thickBot="1" x14ac:dyDescent="0.4">
      <c r="A47" s="30">
        <v>46</v>
      </c>
      <c r="B47" s="31">
        <v>44768</v>
      </c>
      <c r="C47" s="30">
        <v>70046170</v>
      </c>
      <c r="D47" s="32" t="s">
        <v>57</v>
      </c>
      <c r="E47" s="33">
        <v>55822</v>
      </c>
      <c r="F47" s="34"/>
      <c r="G47" s="35" t="e">
        <f t="shared" si="0"/>
        <v>#REF!</v>
      </c>
    </row>
    <row r="48" spans="1:7" ht="32.1" customHeight="1" thickBot="1" x14ac:dyDescent="0.4">
      <c r="A48" s="30">
        <v>47</v>
      </c>
      <c r="B48" s="31">
        <v>44768</v>
      </c>
      <c r="C48" s="30">
        <v>70043126</v>
      </c>
      <c r="D48" s="32" t="s">
        <v>58</v>
      </c>
      <c r="E48" s="33">
        <v>144281.17000000001</v>
      </c>
      <c r="F48" s="34"/>
      <c r="G48" s="35" t="e">
        <f t="shared" si="0"/>
        <v>#REF!</v>
      </c>
    </row>
    <row r="49" spans="1:7" ht="32.1" customHeight="1" thickBot="1" x14ac:dyDescent="0.4">
      <c r="A49" s="30">
        <v>48</v>
      </c>
      <c r="B49" s="31">
        <v>44768</v>
      </c>
      <c r="C49" s="30">
        <v>70041314</v>
      </c>
      <c r="D49" s="32" t="s">
        <v>58</v>
      </c>
      <c r="E49" s="33">
        <v>54913.83</v>
      </c>
      <c r="F49" s="34"/>
      <c r="G49" s="35" t="e">
        <f t="shared" si="0"/>
        <v>#REF!</v>
      </c>
    </row>
    <row r="50" spans="1:7" ht="32.1" customHeight="1" thickBot="1" x14ac:dyDescent="0.4">
      <c r="A50" s="30">
        <v>49</v>
      </c>
      <c r="B50" s="31">
        <v>44768</v>
      </c>
      <c r="C50" s="30">
        <v>70041122</v>
      </c>
      <c r="D50" s="32" t="s">
        <v>52</v>
      </c>
      <c r="E50" s="33">
        <v>172372.88</v>
      </c>
      <c r="F50" s="34"/>
      <c r="G50" s="35" t="e">
        <f t="shared" si="0"/>
        <v>#REF!</v>
      </c>
    </row>
    <row r="51" spans="1:7" ht="32.1" customHeight="1" thickBot="1" x14ac:dyDescent="0.4">
      <c r="A51" s="30">
        <v>50</v>
      </c>
      <c r="B51" s="31">
        <v>44768</v>
      </c>
      <c r="C51" s="30">
        <v>70044099</v>
      </c>
      <c r="D51" s="32" t="s">
        <v>59</v>
      </c>
      <c r="E51" s="33">
        <v>18080</v>
      </c>
      <c r="F51" s="34"/>
      <c r="G51" s="35" t="e">
        <f t="shared" si="0"/>
        <v>#REF!</v>
      </c>
    </row>
    <row r="52" spans="1:7" ht="32.1" customHeight="1" thickBot="1" x14ac:dyDescent="0.4">
      <c r="A52" s="30">
        <v>51</v>
      </c>
      <c r="B52" s="31">
        <v>44768</v>
      </c>
      <c r="C52" s="30">
        <v>70041492</v>
      </c>
      <c r="D52" s="32" t="s">
        <v>60</v>
      </c>
      <c r="E52" s="33">
        <v>2127804.67</v>
      </c>
      <c r="F52" s="34"/>
      <c r="G52" s="35" t="e">
        <f t="shared" si="0"/>
        <v>#REF!</v>
      </c>
    </row>
    <row r="53" spans="1:7" ht="32.1" customHeight="1" thickBot="1" x14ac:dyDescent="0.4">
      <c r="A53" s="30">
        <v>52</v>
      </c>
      <c r="B53" s="31">
        <v>44768</v>
      </c>
      <c r="C53" s="30">
        <v>70045059</v>
      </c>
      <c r="D53" s="32" t="s">
        <v>61</v>
      </c>
      <c r="E53" s="33">
        <v>71010.98</v>
      </c>
      <c r="F53" s="34"/>
      <c r="G53" s="35" t="e">
        <f t="shared" si="0"/>
        <v>#REF!</v>
      </c>
    </row>
    <row r="54" spans="1:7" ht="32.1" customHeight="1" thickBot="1" x14ac:dyDescent="0.4">
      <c r="A54" s="30">
        <v>53</v>
      </c>
      <c r="B54" s="31">
        <v>44768</v>
      </c>
      <c r="C54" s="30">
        <v>70048093</v>
      </c>
      <c r="D54" s="32" t="s">
        <v>62</v>
      </c>
      <c r="E54" s="33">
        <v>602684.66</v>
      </c>
      <c r="F54" s="34"/>
      <c r="G54" s="35" t="e">
        <f t="shared" si="0"/>
        <v>#REF!</v>
      </c>
    </row>
    <row r="55" spans="1:7" ht="32.1" customHeight="1" thickBot="1" x14ac:dyDescent="0.4">
      <c r="A55" s="30">
        <v>55</v>
      </c>
      <c r="B55" s="31">
        <v>44769</v>
      </c>
      <c r="C55" s="30">
        <v>9833</v>
      </c>
      <c r="D55" s="32" t="s">
        <v>63</v>
      </c>
      <c r="E55" s="33">
        <v>50000</v>
      </c>
      <c r="F55" s="33"/>
      <c r="G55" s="35" t="e">
        <f>+#REF!-E55+F55</f>
        <v>#REF!</v>
      </c>
    </row>
    <row r="56" spans="1:7" ht="32.1" customHeight="1" thickBot="1" x14ac:dyDescent="0.4">
      <c r="A56" s="30">
        <v>56</v>
      </c>
      <c r="B56" s="31">
        <v>44769</v>
      </c>
      <c r="C56" s="30">
        <v>70042200</v>
      </c>
      <c r="D56" s="32" t="s">
        <v>64</v>
      </c>
      <c r="E56" s="33">
        <v>805260.6</v>
      </c>
      <c r="F56" s="33"/>
      <c r="G56" s="35" t="e">
        <f>+G55-E56+F56</f>
        <v>#REF!</v>
      </c>
    </row>
    <row r="57" spans="1:7" ht="32.1" customHeight="1" thickBot="1" x14ac:dyDescent="0.4">
      <c r="A57" s="30">
        <v>57</v>
      </c>
      <c r="B57" s="31">
        <v>44769</v>
      </c>
      <c r="C57" s="30">
        <v>70042368</v>
      </c>
      <c r="D57" s="32" t="s">
        <v>65</v>
      </c>
      <c r="E57" s="33">
        <v>23589.08</v>
      </c>
      <c r="F57" s="33"/>
      <c r="G57" s="35" t="e">
        <f t="shared" ref="G57:G68" si="1">+G56-E57+F57</f>
        <v>#REF!</v>
      </c>
    </row>
    <row r="58" spans="1:7" ht="32.1" customHeight="1" thickBot="1" x14ac:dyDescent="0.4">
      <c r="A58" s="30">
        <v>58</v>
      </c>
      <c r="B58" s="31">
        <v>44769</v>
      </c>
      <c r="C58" s="30">
        <v>70042852</v>
      </c>
      <c r="D58" s="32" t="s">
        <v>52</v>
      </c>
      <c r="E58" s="33">
        <v>157050.85</v>
      </c>
      <c r="F58" s="33"/>
      <c r="G58" s="35" t="e">
        <f t="shared" si="1"/>
        <v>#REF!</v>
      </c>
    </row>
    <row r="59" spans="1:7" ht="32.1" customHeight="1" thickBot="1" x14ac:dyDescent="0.4">
      <c r="A59" s="30">
        <v>62</v>
      </c>
      <c r="B59" s="31">
        <v>44771</v>
      </c>
      <c r="C59" s="30">
        <v>70047829</v>
      </c>
      <c r="D59" s="32" t="s">
        <v>66</v>
      </c>
      <c r="E59" s="33">
        <v>4520</v>
      </c>
      <c r="F59" s="34"/>
      <c r="G59" s="35" t="e">
        <f>+#REF!-E59+F59</f>
        <v>#REF!</v>
      </c>
    </row>
    <row r="60" spans="1:7" ht="32.1" customHeight="1" thickBot="1" x14ac:dyDescent="0.4">
      <c r="A60" s="30">
        <v>63</v>
      </c>
      <c r="B60" s="31">
        <v>44771</v>
      </c>
      <c r="C60" s="30">
        <v>70040017</v>
      </c>
      <c r="D60" s="32" t="s">
        <v>67</v>
      </c>
      <c r="E60" s="33">
        <v>2416844.0299999998</v>
      </c>
      <c r="F60" s="34"/>
      <c r="G60" s="35" t="e">
        <f t="shared" si="1"/>
        <v>#REF!</v>
      </c>
    </row>
    <row r="61" spans="1:7" ht="32.1" customHeight="1" thickBot="1" x14ac:dyDescent="0.4">
      <c r="A61" s="30">
        <v>64</v>
      </c>
      <c r="B61" s="31">
        <v>44771</v>
      </c>
      <c r="C61" s="30">
        <v>70044084</v>
      </c>
      <c r="D61" s="32" t="s">
        <v>68</v>
      </c>
      <c r="E61" s="33">
        <v>11247.06</v>
      </c>
      <c r="F61" s="34"/>
      <c r="G61" s="35" t="e">
        <f t="shared" si="1"/>
        <v>#REF!</v>
      </c>
    </row>
    <row r="62" spans="1:7" ht="32.1" customHeight="1" thickBot="1" x14ac:dyDescent="0.4">
      <c r="A62" s="30">
        <v>65</v>
      </c>
      <c r="B62" s="31">
        <v>44771</v>
      </c>
      <c r="C62" s="30">
        <v>70046708</v>
      </c>
      <c r="D62" s="32" t="s">
        <v>69</v>
      </c>
      <c r="E62" s="33">
        <v>710480.4</v>
      </c>
      <c r="F62" s="34"/>
      <c r="G62" s="35" t="e">
        <f t="shared" si="1"/>
        <v>#REF!</v>
      </c>
    </row>
    <row r="63" spans="1:7" ht="32.1" customHeight="1" thickBot="1" x14ac:dyDescent="0.4">
      <c r="A63" s="30">
        <v>66</v>
      </c>
      <c r="B63" s="31">
        <v>44771</v>
      </c>
      <c r="C63" s="30">
        <v>70045161</v>
      </c>
      <c r="D63" s="32" t="s">
        <v>41</v>
      </c>
      <c r="E63" s="33">
        <v>337543.37</v>
      </c>
      <c r="F63" s="34"/>
      <c r="G63" s="35" t="e">
        <f t="shared" si="1"/>
        <v>#REF!</v>
      </c>
    </row>
    <row r="64" spans="1:7" ht="32.1" customHeight="1" thickBot="1" x14ac:dyDescent="0.4">
      <c r="A64" s="30">
        <v>67</v>
      </c>
      <c r="B64" s="31">
        <v>44771</v>
      </c>
      <c r="C64" s="30">
        <v>70042315</v>
      </c>
      <c r="D64" s="40" t="s">
        <v>70</v>
      </c>
      <c r="E64" s="33">
        <v>168404.55</v>
      </c>
      <c r="F64" s="34"/>
      <c r="G64" s="35" t="e">
        <f t="shared" si="1"/>
        <v>#REF!</v>
      </c>
    </row>
    <row r="65" spans="1:8" ht="32.1" customHeight="1" thickBot="1" x14ac:dyDescent="0.4">
      <c r="A65" s="30">
        <v>68</v>
      </c>
      <c r="B65" s="31">
        <v>44771</v>
      </c>
      <c r="C65" s="30">
        <v>70049941</v>
      </c>
      <c r="D65" s="32" t="s">
        <v>71</v>
      </c>
      <c r="E65" s="33">
        <v>6167635.2800000003</v>
      </c>
      <c r="F65" s="34"/>
      <c r="G65" s="35" t="e">
        <f t="shared" si="1"/>
        <v>#REF!</v>
      </c>
    </row>
    <row r="66" spans="1:8" ht="32.1" customHeight="1" thickBot="1" x14ac:dyDescent="0.4">
      <c r="A66" s="30">
        <v>69</v>
      </c>
      <c r="B66" s="31">
        <v>44771</v>
      </c>
      <c r="C66" s="30">
        <v>70046408</v>
      </c>
      <c r="D66" s="32" t="s">
        <v>49</v>
      </c>
      <c r="E66" s="33">
        <v>111085.61</v>
      </c>
      <c r="F66" s="34"/>
      <c r="G66" s="35" t="e">
        <f t="shared" si="1"/>
        <v>#REF!</v>
      </c>
    </row>
    <row r="67" spans="1:8" ht="32.1" customHeight="1" thickBot="1" x14ac:dyDescent="0.4">
      <c r="A67" s="30">
        <v>71</v>
      </c>
      <c r="B67" s="31">
        <v>44771</v>
      </c>
      <c r="C67" s="30">
        <v>70048062</v>
      </c>
      <c r="D67" s="32" t="s">
        <v>72</v>
      </c>
      <c r="E67" s="33">
        <v>1372116.92</v>
      </c>
      <c r="F67" s="34"/>
      <c r="G67" s="35" t="e">
        <f>+#REF!-E67+F67</f>
        <v>#REF!</v>
      </c>
    </row>
    <row r="68" spans="1:8" ht="32.1" customHeight="1" thickBot="1" x14ac:dyDescent="0.4">
      <c r="A68" s="30">
        <v>72</v>
      </c>
      <c r="B68" s="31">
        <v>44771</v>
      </c>
      <c r="C68" s="30">
        <v>70043616</v>
      </c>
      <c r="D68" s="32" t="s">
        <v>73</v>
      </c>
      <c r="E68" s="33">
        <v>22437.64</v>
      </c>
      <c r="F68" s="34"/>
      <c r="G68" s="35" t="e">
        <f t="shared" si="1"/>
        <v>#REF!</v>
      </c>
    </row>
    <row r="69" spans="1:8" ht="32.1" customHeight="1" thickBot="1" x14ac:dyDescent="0.4">
      <c r="A69" s="28" t="s">
        <v>74</v>
      </c>
      <c r="B69" s="41" t="s">
        <v>75</v>
      </c>
      <c r="C69" s="42"/>
      <c r="D69" s="43"/>
      <c r="E69" s="28">
        <f>SUM(E16:E68)</f>
        <v>22986905.629999995</v>
      </c>
      <c r="F69" s="28">
        <f>SUM(F16:F68)</f>
        <v>0</v>
      </c>
      <c r="G69" s="28">
        <v>163949515.84999999</v>
      </c>
      <c r="H69" s="44"/>
    </row>
    <row r="70" spans="1:8" s="45" customFormat="1" ht="32.1" customHeight="1" x14ac:dyDescent="0.35">
      <c r="B70" s="46"/>
      <c r="C70" s="47"/>
      <c r="D70" s="48"/>
      <c r="E70" s="49"/>
      <c r="F70" s="49"/>
      <c r="G70" s="50"/>
      <c r="H70" s="44"/>
    </row>
    <row r="71" spans="1:8" s="45" customFormat="1" ht="32.1" customHeight="1" x14ac:dyDescent="0.35">
      <c r="B71" s="46"/>
      <c r="C71" s="47"/>
      <c r="D71" s="48"/>
      <c r="E71" s="49"/>
      <c r="F71" s="49"/>
      <c r="G71" s="50"/>
      <c r="H71" s="44"/>
    </row>
    <row r="72" spans="1:8" s="45" customFormat="1" ht="32.1" customHeight="1" x14ac:dyDescent="0.35">
      <c r="B72" s="46"/>
      <c r="C72" s="47"/>
      <c r="D72" s="48"/>
      <c r="E72" s="49"/>
      <c r="F72" s="49"/>
      <c r="G72" s="50"/>
      <c r="H72" s="44"/>
    </row>
    <row r="73" spans="1:8" s="45" customFormat="1" ht="32.1" customHeight="1" x14ac:dyDescent="0.35">
      <c r="B73" s="46"/>
      <c r="C73" s="47"/>
      <c r="D73" s="48"/>
      <c r="E73" s="49"/>
      <c r="F73" s="49"/>
      <c r="G73" s="50"/>
      <c r="H73" s="44"/>
    </row>
    <row r="74" spans="1:8" s="45" customFormat="1" ht="32.1" customHeight="1" x14ac:dyDescent="0.35">
      <c r="B74" s="46"/>
      <c r="C74" s="47"/>
      <c r="D74" s="48"/>
      <c r="E74" s="49"/>
      <c r="F74" s="49"/>
      <c r="G74" s="50"/>
      <c r="H74" s="44"/>
    </row>
    <row r="75" spans="1:8" ht="32.1" customHeight="1" x14ac:dyDescent="0.35">
      <c r="B75" s="51"/>
      <c r="C75" s="52"/>
      <c r="D75" s="16"/>
      <c r="E75" s="16"/>
      <c r="F75" s="53"/>
      <c r="G75" s="18"/>
      <c r="H75" s="44"/>
    </row>
    <row r="76" spans="1:8" ht="32.1" customHeight="1" x14ac:dyDescent="0.45">
      <c r="A76" s="54" t="s">
        <v>76</v>
      </c>
      <c r="B76" s="22" t="s">
        <v>77</v>
      </c>
      <c r="C76" s="22"/>
      <c r="D76" s="55" t="s">
        <v>78</v>
      </c>
      <c r="E76" s="56"/>
      <c r="F76" s="57" t="s">
        <v>79</v>
      </c>
      <c r="G76" s="57"/>
      <c r="H76" s="44"/>
    </row>
    <row r="77" spans="1:8" ht="32.1" customHeight="1" x14ac:dyDescent="0.5">
      <c r="A77" s="17"/>
      <c r="B77" s="58" t="s">
        <v>80</v>
      </c>
      <c r="C77" s="58"/>
      <c r="D77" s="59" t="s">
        <v>81</v>
      </c>
      <c r="E77" s="56"/>
      <c r="F77" s="59" t="s">
        <v>82</v>
      </c>
      <c r="G77" s="60"/>
      <c r="H77" s="44"/>
    </row>
    <row r="78" spans="1:8" ht="32.1" customHeight="1" x14ac:dyDescent="0.45">
      <c r="A78" s="17" t="s">
        <v>83</v>
      </c>
      <c r="B78" s="58" t="s">
        <v>84</v>
      </c>
      <c r="C78" s="58"/>
      <c r="D78" s="59" t="s">
        <v>85</v>
      </c>
      <c r="E78" s="61"/>
      <c r="F78" s="62" t="s">
        <v>86</v>
      </c>
      <c r="G78" s="62"/>
      <c r="H78" s="44"/>
    </row>
    <row r="79" spans="1:8" s="45" customFormat="1" ht="32.1" customHeight="1" x14ac:dyDescent="0.35">
      <c r="B79" s="63"/>
      <c r="C79" s="52"/>
      <c r="D79" s="64"/>
      <c r="E79" s="65"/>
      <c r="F79" s="66"/>
      <c r="G79" s="67"/>
    </row>
    <row r="80" spans="1:8" s="45" customFormat="1" ht="32.1" customHeight="1" x14ac:dyDescent="0.35">
      <c r="B80" s="68"/>
      <c r="C80" s="69"/>
      <c r="D80" s="64"/>
      <c r="E80" s="65"/>
      <c r="F80" s="65"/>
      <c r="G80" s="67"/>
    </row>
    <row r="81" spans="2:7" s="45" customFormat="1" ht="32.1" customHeight="1" x14ac:dyDescent="0.35">
      <c r="B81" s="68"/>
      <c r="C81" s="69"/>
      <c r="D81" s="64"/>
      <c r="E81" s="65"/>
      <c r="F81" s="65"/>
      <c r="G81" s="67"/>
    </row>
    <row r="82" spans="2:7" s="45" customFormat="1" ht="32.1" customHeight="1" x14ac:dyDescent="0.35">
      <c r="B82" s="68"/>
      <c r="C82" s="69"/>
      <c r="D82" s="64"/>
      <c r="E82" s="65"/>
      <c r="F82" s="65"/>
      <c r="G82" s="67"/>
    </row>
    <row r="83" spans="2:7" s="45" customFormat="1" ht="32.1" customHeight="1" x14ac:dyDescent="0.35">
      <c r="B83" s="68"/>
      <c r="C83" s="69"/>
      <c r="D83" s="64"/>
      <c r="E83" s="65"/>
      <c r="F83" s="66"/>
      <c r="G83" s="67"/>
    </row>
    <row r="84" spans="2:7" s="45" customFormat="1" ht="32.1" customHeight="1" x14ac:dyDescent="0.35">
      <c r="B84" s="68"/>
      <c r="C84" s="69"/>
      <c r="D84" s="64"/>
      <c r="E84" s="65"/>
      <c r="F84" s="65"/>
      <c r="G84" s="67"/>
    </row>
    <row r="85" spans="2:7" s="45" customFormat="1" ht="32.1" customHeight="1" x14ac:dyDescent="0.35">
      <c r="C85" s="70"/>
      <c r="G85" s="67"/>
    </row>
    <row r="86" spans="2:7" s="45" customFormat="1" ht="32.1" customHeight="1" x14ac:dyDescent="0.35">
      <c r="C86" s="70"/>
      <c r="G86" s="67"/>
    </row>
    <row r="87" spans="2:7" s="45" customFormat="1" ht="32.1" customHeight="1" x14ac:dyDescent="0.35">
      <c r="C87" s="70"/>
      <c r="G87" s="67"/>
    </row>
    <row r="88" spans="2:7" ht="32.1" customHeight="1" x14ac:dyDescent="0.35">
      <c r="B88" s="45"/>
      <c r="C88" s="70"/>
    </row>
    <row r="89" spans="2:7" ht="32.1" customHeight="1" x14ac:dyDescent="0.35">
      <c r="B89" s="45"/>
      <c r="C89" s="70"/>
    </row>
  </sheetData>
  <mergeCells count="11">
    <mergeCell ref="A14:F14"/>
    <mergeCell ref="B69:C69"/>
    <mergeCell ref="B76:C76"/>
    <mergeCell ref="B77:C77"/>
    <mergeCell ref="B78:C78"/>
    <mergeCell ref="B8:G8"/>
    <mergeCell ref="B9:G9"/>
    <mergeCell ref="B10:G10"/>
    <mergeCell ref="B11:G11"/>
    <mergeCell ref="B12:G12"/>
    <mergeCell ref="A13:G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Willem Moeshe Lockward Mendéz</cp:lastModifiedBy>
  <cp:lastPrinted>2022-08-17T19:48:01Z</cp:lastPrinted>
  <dcterms:created xsi:type="dcterms:W3CDTF">2021-12-06T11:44:16Z</dcterms:created>
  <dcterms:modified xsi:type="dcterms:W3CDTF">2022-08-17T19:53:31Z</dcterms:modified>
</cp:coreProperties>
</file>