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stina.garcia\Desktop\Actividad 2024. Agustina\Ejecucion presupuestaria 2024\Ejecucion presupuestaria 1er. trimesre\"/>
    </mc:Choice>
  </mc:AlternateContent>
  <bookViews>
    <workbookView xWindow="0" yWindow="0" windowWidth="20490" windowHeight="6120" tabRatio="599"/>
  </bookViews>
  <sheets>
    <sheet name="EJECUCION  MARZO" sheetId="6" r:id="rId1"/>
  </sheets>
  <definedNames>
    <definedName name="_xlnm._FilterDatabase" localSheetId="0" hidden="1">'EJECUCION  MARZO'!$B$1:$H$258</definedName>
    <definedName name="_xlnm.Print_Area" localSheetId="0">'EJECUCION  MARZO'!$A$1:$H$278</definedName>
    <definedName name="_xlnm.Print_Titles" localSheetId="0">'EJECUCION  MARZO'!$1:$1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3" i="6" l="1"/>
  <c r="H252" i="6"/>
  <c r="H251" i="6"/>
  <c r="H249" i="6"/>
  <c r="H247" i="6"/>
  <c r="H240" i="6"/>
  <c r="H238" i="6"/>
  <c r="H235" i="6"/>
  <c r="H232" i="6"/>
  <c r="H231" i="6"/>
  <c r="H230" i="6"/>
  <c r="H228" i="6"/>
  <c r="H226" i="6"/>
  <c r="H217" i="6"/>
  <c r="H216" i="6"/>
  <c r="H213" i="6"/>
  <c r="H212" i="6"/>
  <c r="H211" i="6"/>
  <c r="H209" i="6"/>
  <c r="H207" i="6"/>
  <c r="H198" i="6"/>
  <c r="H195" i="6"/>
  <c r="H194" i="6"/>
  <c r="H193" i="6"/>
  <c r="H191" i="6"/>
  <c r="H189" i="6"/>
  <c r="H180" i="6"/>
  <c r="H179" i="6"/>
  <c r="H177" i="6"/>
  <c r="H175" i="6"/>
  <c r="H174" i="6"/>
  <c r="H172" i="6"/>
  <c r="H171" i="6"/>
  <c r="H169" i="6"/>
  <c r="H168" i="6"/>
  <c r="H166" i="6"/>
  <c r="H165" i="6"/>
  <c r="H164" i="6"/>
  <c r="H163" i="6"/>
  <c r="H160" i="6"/>
  <c r="H159" i="6"/>
  <c r="H158" i="6"/>
  <c r="H155" i="6"/>
  <c r="H154" i="6"/>
  <c r="H153" i="6"/>
  <c r="H152" i="6"/>
  <c r="H151" i="6"/>
  <c r="H150" i="6"/>
  <c r="H149" i="6"/>
  <c r="H148" i="6"/>
  <c r="H146" i="6"/>
  <c r="H145" i="6"/>
  <c r="H143" i="6"/>
  <c r="H142" i="6"/>
  <c r="H141" i="6"/>
  <c r="H138" i="6"/>
  <c r="H136" i="6"/>
  <c r="H135" i="6"/>
  <c r="H133" i="6"/>
  <c r="H132" i="6"/>
  <c r="H130" i="6"/>
  <c r="H129" i="6"/>
  <c r="H128" i="6"/>
  <c r="H126" i="6"/>
  <c r="H125" i="6"/>
  <c r="H124" i="6"/>
  <c r="H121" i="6"/>
  <c r="H120" i="6"/>
  <c r="H119" i="6"/>
  <c r="H118" i="6"/>
  <c r="H116" i="6"/>
  <c r="H114" i="6"/>
  <c r="H113" i="6"/>
  <c r="H112" i="6"/>
  <c r="H111" i="6"/>
  <c r="H110" i="6"/>
  <c r="H108" i="6"/>
  <c r="H107" i="6"/>
  <c r="H106" i="6"/>
  <c r="H105" i="6"/>
  <c r="H103" i="6"/>
  <c r="H102" i="6"/>
  <c r="H101" i="6"/>
  <c r="H99" i="6"/>
  <c r="H96" i="6"/>
  <c r="H95" i="6"/>
  <c r="H93" i="6"/>
  <c r="H90" i="6"/>
  <c r="H88" i="6"/>
  <c r="H87" i="6"/>
  <c r="H86" i="6"/>
  <c r="H85" i="6"/>
  <c r="H84" i="6"/>
  <c r="H82" i="6"/>
  <c r="H81" i="6"/>
  <c r="H80" i="6"/>
  <c r="H79" i="6"/>
  <c r="H77" i="6"/>
  <c r="H76" i="6"/>
  <c r="H75" i="6"/>
  <c r="H74" i="6"/>
  <c r="H73" i="6"/>
  <c r="H71" i="6"/>
  <c r="H70" i="6"/>
  <c r="H68" i="6"/>
  <c r="H67" i="6"/>
  <c r="H66" i="6"/>
  <c r="H65" i="6"/>
  <c r="H64" i="6"/>
  <c r="H63" i="6"/>
  <c r="H62" i="6"/>
  <c r="H61" i="6"/>
  <c r="H59" i="6"/>
  <c r="H58" i="6"/>
  <c r="H57" i="6"/>
  <c r="H55" i="6"/>
  <c r="H54" i="6"/>
  <c r="H52" i="6"/>
  <c r="H51" i="6"/>
  <c r="H49" i="6"/>
  <c r="H48" i="6"/>
  <c r="H47" i="6"/>
  <c r="H46" i="6"/>
  <c r="H45" i="6"/>
  <c r="H44" i="6"/>
  <c r="H43" i="6"/>
  <c r="H42" i="6"/>
  <c r="H39" i="6"/>
  <c r="H38" i="6"/>
  <c r="H37" i="6"/>
  <c r="H36" i="6"/>
  <c r="H34" i="6"/>
  <c r="H33" i="6"/>
  <c r="H32" i="6"/>
  <c r="H30" i="6"/>
  <c r="H28" i="6"/>
  <c r="H26" i="6"/>
  <c r="H23" i="6"/>
  <c r="H22" i="6"/>
  <c r="H21" i="6"/>
  <c r="H18" i="6"/>
  <c r="H16" i="6"/>
  <c r="H14" i="6"/>
  <c r="H12" i="6"/>
  <c r="H10" i="6"/>
  <c r="H9" i="6"/>
  <c r="H7" i="6"/>
  <c r="G250" i="6"/>
  <c r="G248" i="6"/>
  <c r="G246" i="6"/>
  <c r="G245" i="6" s="1"/>
  <c r="G239" i="6"/>
  <c r="G237" i="6"/>
  <c r="G236" i="6" s="1"/>
  <c r="G234" i="6"/>
  <c r="G233" i="6" s="1"/>
  <c r="G229" i="6"/>
  <c r="G227" i="6"/>
  <c r="G225" i="6"/>
  <c r="G224" i="6" s="1"/>
  <c r="G215" i="6"/>
  <c r="G214" i="6" s="1"/>
  <c r="G210" i="6"/>
  <c r="G208" i="6"/>
  <c r="G206" i="6"/>
  <c r="G205" i="6" s="1"/>
  <c r="G197" i="6"/>
  <c r="G196" i="6"/>
  <c r="G192" i="6"/>
  <c r="G190" i="6"/>
  <c r="G188" i="6"/>
  <c r="G178" i="6"/>
  <c r="G176" i="6"/>
  <c r="G173" i="6"/>
  <c r="G170" i="6"/>
  <c r="G167" i="6"/>
  <c r="G162" i="6"/>
  <c r="G157" i="6"/>
  <c r="G156" i="6" s="1"/>
  <c r="G147" i="6"/>
  <c r="G144" i="6"/>
  <c r="G140" i="6"/>
  <c r="G137" i="6"/>
  <c r="G134" i="6"/>
  <c r="G131" i="6"/>
  <c r="G127" i="6"/>
  <c r="G123" i="6"/>
  <c r="G117" i="6"/>
  <c r="G115" i="6"/>
  <c r="G109" i="6"/>
  <c r="G104" i="6"/>
  <c r="G100" i="6"/>
  <c r="G98" i="6" s="1"/>
  <c r="G94" i="6"/>
  <c r="G92" i="6"/>
  <c r="G89" i="6"/>
  <c r="G83" i="6"/>
  <c r="G72" i="6"/>
  <c r="G69" i="6"/>
  <c r="G60" i="6"/>
  <c r="G56" i="6"/>
  <c r="G53" i="6"/>
  <c r="G50" i="6"/>
  <c r="G41" i="6"/>
  <c r="G35" i="6"/>
  <c r="G31" i="6"/>
  <c r="G29" i="6" s="1"/>
  <c r="G27" i="6"/>
  <c r="G25" i="6"/>
  <c r="G20" i="6"/>
  <c r="G19" i="6" s="1"/>
  <c r="G17" i="6"/>
  <c r="G15" i="6"/>
  <c r="G13" i="6"/>
  <c r="G11" i="6"/>
  <c r="G8" i="6"/>
  <c r="G6" i="6"/>
  <c r="G91" i="6" l="1"/>
  <c r="G24" i="6"/>
  <c r="H11" i="6"/>
  <c r="G78" i="6"/>
  <c r="G40" i="6" s="1"/>
  <c r="G139" i="6"/>
  <c r="G161" i="6"/>
  <c r="G122" i="6"/>
  <c r="G223" i="6"/>
  <c r="G222" i="6" s="1"/>
  <c r="G221" i="6" s="1"/>
  <c r="G5" i="6"/>
  <c r="G204" i="6"/>
  <c r="G219" i="6" s="1"/>
  <c r="G187" i="6"/>
  <c r="G186" i="6" s="1"/>
  <c r="G185" i="6" s="1"/>
  <c r="G184" i="6" s="1"/>
  <c r="G200" i="6" s="1"/>
  <c r="G97" i="6"/>
  <c r="G203" i="6"/>
  <c r="G202" i="6" s="1"/>
  <c r="G254" i="6"/>
  <c r="G244" i="6"/>
  <c r="G243" i="6" s="1"/>
  <c r="G242" i="6" s="1"/>
  <c r="F17" i="6"/>
  <c r="F250" i="6"/>
  <c r="F248" i="6"/>
  <c r="F246" i="6"/>
  <c r="F245" i="6" s="1"/>
  <c r="F239" i="6"/>
  <c r="F237" i="6"/>
  <c r="F236" i="6" s="1"/>
  <c r="F234" i="6"/>
  <c r="F233" i="6" s="1"/>
  <c r="F229" i="6"/>
  <c r="F227" i="6"/>
  <c r="F225" i="6"/>
  <c r="F224" i="6" s="1"/>
  <c r="F215" i="6"/>
  <c r="F214" i="6" s="1"/>
  <c r="F210" i="6"/>
  <c r="F208" i="6"/>
  <c r="F206" i="6"/>
  <c r="F205" i="6" s="1"/>
  <c r="F197" i="6"/>
  <c r="F196" i="6" s="1"/>
  <c r="F192" i="6"/>
  <c r="F190" i="6"/>
  <c r="F188" i="6"/>
  <c r="F178" i="6"/>
  <c r="F176" i="6"/>
  <c r="F173" i="6"/>
  <c r="F170" i="6"/>
  <c r="F167" i="6"/>
  <c r="F162" i="6"/>
  <c r="F157" i="6"/>
  <c r="F156" i="6" s="1"/>
  <c r="F147" i="6"/>
  <c r="F144" i="6"/>
  <c r="F140" i="6"/>
  <c r="F137" i="6"/>
  <c r="F134" i="6"/>
  <c r="F131" i="6"/>
  <c r="F127" i="6"/>
  <c r="F123" i="6"/>
  <c r="F117" i="6"/>
  <c r="F115" i="6"/>
  <c r="F109" i="6"/>
  <c r="F104" i="6"/>
  <c r="F100" i="6"/>
  <c r="F98" i="6" s="1"/>
  <c r="F94" i="6"/>
  <c r="F92" i="6"/>
  <c r="F89" i="6"/>
  <c r="F83" i="6"/>
  <c r="F72" i="6"/>
  <c r="F69" i="6"/>
  <c r="F60" i="6"/>
  <c r="F56" i="6"/>
  <c r="F53" i="6"/>
  <c r="F50" i="6"/>
  <c r="F41" i="6"/>
  <c r="F35" i="6"/>
  <c r="F31" i="6"/>
  <c r="F29" i="6" s="1"/>
  <c r="F27" i="6"/>
  <c r="F25" i="6"/>
  <c r="F20" i="6"/>
  <c r="F19" i="6" s="1"/>
  <c r="F15" i="6"/>
  <c r="F13" i="6"/>
  <c r="F11" i="6"/>
  <c r="F8" i="6"/>
  <c r="F6" i="6"/>
  <c r="F204" i="6" l="1"/>
  <c r="F219" i="6" s="1"/>
  <c r="G4" i="6"/>
  <c r="F91" i="6"/>
  <c r="F187" i="6"/>
  <c r="F186" i="6" s="1"/>
  <c r="F185" i="6" s="1"/>
  <c r="F184" i="6" s="1"/>
  <c r="F200" i="6" s="1"/>
  <c r="G241" i="6"/>
  <c r="F161" i="6"/>
  <c r="G182" i="6"/>
  <c r="G3" i="6"/>
  <c r="F122" i="6"/>
  <c r="F78" i="6"/>
  <c r="F139" i="6"/>
  <c r="F97" i="6" s="1"/>
  <c r="F24" i="6"/>
  <c r="F244" i="6"/>
  <c r="F243" i="6" s="1"/>
  <c r="F242" i="6" s="1"/>
  <c r="F223" i="6"/>
  <c r="F241" i="6" s="1"/>
  <c r="F5" i="6"/>
  <c r="F4" i="6" s="1"/>
  <c r="F254" i="6"/>
  <c r="F203" i="6"/>
  <c r="F202" i="6" s="1"/>
  <c r="H234" i="6"/>
  <c r="H233" i="6" s="1"/>
  <c r="H115" i="6"/>
  <c r="H89" i="6"/>
  <c r="H17" i="6"/>
  <c r="H15" i="6"/>
  <c r="H13" i="6"/>
  <c r="E13" i="6"/>
  <c r="E229" i="6"/>
  <c r="H239" i="6"/>
  <c r="H137" i="6"/>
  <c r="E250" i="6"/>
  <c r="E248" i="6"/>
  <c r="E246" i="6"/>
  <c r="E245" i="6" s="1"/>
  <c r="E239" i="6"/>
  <c r="E237" i="6"/>
  <c r="E236" i="6" s="1"/>
  <c r="E234" i="6"/>
  <c r="E233" i="6" s="1"/>
  <c r="E227" i="6"/>
  <c r="E225" i="6"/>
  <c r="E224" i="6" s="1"/>
  <c r="E215" i="6"/>
  <c r="E214" i="6" s="1"/>
  <c r="E210" i="6"/>
  <c r="E208" i="6"/>
  <c r="E206" i="6" s="1"/>
  <c r="E205" i="6" s="1"/>
  <c r="E197" i="6"/>
  <c r="E196" i="6" s="1"/>
  <c r="E192" i="6"/>
  <c r="E190" i="6"/>
  <c r="E188" i="6"/>
  <c r="E178" i="6"/>
  <c r="E176" i="6"/>
  <c r="E173" i="6"/>
  <c r="E170" i="6"/>
  <c r="E167" i="6"/>
  <c r="E162" i="6"/>
  <c r="E157" i="6"/>
  <c r="E156" i="6" s="1"/>
  <c r="E147" i="6"/>
  <c r="E144" i="6"/>
  <c r="E140" i="6"/>
  <c r="E137" i="6"/>
  <c r="E134" i="6"/>
  <c r="E131" i="6"/>
  <c r="E127" i="6"/>
  <c r="E123" i="6"/>
  <c r="E117" i="6"/>
  <c r="E115" i="6"/>
  <c r="E109" i="6"/>
  <c r="E104" i="6"/>
  <c r="E100" i="6"/>
  <c r="E98" i="6" s="1"/>
  <c r="E94" i="6"/>
  <c r="E92" i="6"/>
  <c r="E89" i="6"/>
  <c r="E83" i="6"/>
  <c r="E72" i="6"/>
  <c r="E69" i="6"/>
  <c r="E60" i="6"/>
  <c r="E56" i="6"/>
  <c r="E53" i="6"/>
  <c r="E50" i="6"/>
  <c r="E41" i="6"/>
  <c r="E35" i="6"/>
  <c r="E31" i="6"/>
  <c r="E29" i="6" s="1"/>
  <c r="E27" i="6"/>
  <c r="E25" i="6"/>
  <c r="E20" i="6"/>
  <c r="E19" i="6" s="1"/>
  <c r="E17" i="6"/>
  <c r="E15" i="6"/>
  <c r="E11" i="6"/>
  <c r="E8" i="6"/>
  <c r="E6" i="6"/>
  <c r="F40" i="6" l="1"/>
  <c r="F222" i="6"/>
  <c r="F221" i="6" s="1"/>
  <c r="G256" i="6"/>
  <c r="G2" i="6"/>
  <c r="F182" i="6"/>
  <c r="F3" i="6"/>
  <c r="H227" i="6"/>
  <c r="H27" i="6"/>
  <c r="H208" i="6"/>
  <c r="H206" i="6" s="1"/>
  <c r="H205" i="6" s="1"/>
  <c r="E204" i="6"/>
  <c r="E219" i="6" s="1"/>
  <c r="H188" i="6"/>
  <c r="H50" i="6"/>
  <c r="E91" i="6"/>
  <c r="H173" i="6"/>
  <c r="H237" i="6"/>
  <c r="H236" i="6" s="1"/>
  <c r="E5" i="6"/>
  <c r="E223" i="6"/>
  <c r="E241" i="6" s="1"/>
  <c r="E244" i="6"/>
  <c r="E243" i="6" s="1"/>
  <c r="E242" i="6" s="1"/>
  <c r="H176" i="6"/>
  <c r="H94" i="6"/>
  <c r="H25" i="6"/>
  <c r="H100" i="6"/>
  <c r="H98" i="6" s="1"/>
  <c r="H20" i="6"/>
  <c r="H19" i="6" s="1"/>
  <c r="H41" i="6"/>
  <c r="H60" i="6"/>
  <c r="H83" i="6"/>
  <c r="H78" i="6" s="1"/>
  <c r="H104" i="6"/>
  <c r="H123" i="6"/>
  <c r="H157" i="6"/>
  <c r="H156" i="6" s="1"/>
  <c r="H210" i="6"/>
  <c r="H246" i="6"/>
  <c r="H245" i="6" s="1"/>
  <c r="H190" i="6"/>
  <c r="H197" i="6"/>
  <c r="H196" i="6" s="1"/>
  <c r="E187" i="6"/>
  <c r="E186" i="6" s="1"/>
  <c r="E185" i="6" s="1"/>
  <c r="E184" i="6" s="1"/>
  <c r="E200" i="6" s="1"/>
  <c r="H8" i="6"/>
  <c r="H53" i="6"/>
  <c r="H134" i="6"/>
  <c r="H215" i="6"/>
  <c r="H214" i="6" s="1"/>
  <c r="H248" i="6"/>
  <c r="H92" i="6"/>
  <c r="H91" i="6" s="1"/>
  <c r="H31" i="6"/>
  <c r="H29" i="6" s="1"/>
  <c r="H69" i="6"/>
  <c r="H144" i="6"/>
  <c r="H178" i="6"/>
  <c r="H109" i="6"/>
  <c r="H127" i="6"/>
  <c r="H131" i="6"/>
  <c r="H140" i="6"/>
  <c r="H162" i="6"/>
  <c r="H167" i="6"/>
  <c r="H170" i="6"/>
  <c r="H72" i="6"/>
  <c r="H117" i="6"/>
  <c r="H147" i="6"/>
  <c r="H225" i="6"/>
  <c r="H224" i="6" s="1"/>
  <c r="H56" i="6"/>
  <c r="H229" i="6"/>
  <c r="H35" i="6"/>
  <c r="H250" i="6"/>
  <c r="H192" i="6"/>
  <c r="E24" i="6"/>
  <c r="H6" i="6"/>
  <c r="E161" i="6"/>
  <c r="E139" i="6"/>
  <c r="E122" i="6"/>
  <c r="E78" i="6"/>
  <c r="E40" i="6" s="1"/>
  <c r="E254" i="6"/>
  <c r="D208" i="6"/>
  <c r="D206" i="6" s="1"/>
  <c r="D205" i="6" s="1"/>
  <c r="D210" i="6"/>
  <c r="D215" i="6"/>
  <c r="D214" i="6" s="1"/>
  <c r="D234" i="6"/>
  <c r="H24" i="6" l="1"/>
  <c r="H187" i="6"/>
  <c r="H186" i="6" s="1"/>
  <c r="H185" i="6" s="1"/>
  <c r="H184" i="6" s="1"/>
  <c r="H200" i="6" s="1"/>
  <c r="F256" i="6"/>
  <c r="F2" i="6"/>
  <c r="E97" i="6"/>
  <c r="H5" i="6"/>
  <c r="H223" i="6"/>
  <c r="H241" i="6" s="1"/>
  <c r="H204" i="6"/>
  <c r="H203" i="6" s="1"/>
  <c r="H202" i="6" s="1"/>
  <c r="E4" i="6"/>
  <c r="H139" i="6"/>
  <c r="H122" i="6"/>
  <c r="H244" i="6"/>
  <c r="H243" i="6" s="1"/>
  <c r="H242" i="6" s="1"/>
  <c r="H161" i="6"/>
  <c r="H40" i="6"/>
  <c r="H254" i="6"/>
  <c r="E222" i="6"/>
  <c r="E221" i="6" s="1"/>
  <c r="E203" i="6"/>
  <c r="E202" i="6" s="1"/>
  <c r="D204" i="6"/>
  <c r="D20" i="6"/>
  <c r="D19" i="6" s="1"/>
  <c r="D178" i="6"/>
  <c r="D94" i="6"/>
  <c r="D92" i="6"/>
  <c r="H4" i="6" l="1"/>
  <c r="E182" i="6"/>
  <c r="H222" i="6"/>
  <c r="H221" i="6" s="1"/>
  <c r="H219" i="6"/>
  <c r="H97" i="6"/>
  <c r="E3" i="6"/>
  <c r="D203" i="6"/>
  <c r="D219" i="6"/>
  <c r="D91" i="6"/>
  <c r="D56" i="6"/>
  <c r="D83" i="6"/>
  <c r="D157" i="6"/>
  <c r="H3" i="6" l="1"/>
  <c r="H256" i="6" s="1"/>
  <c r="H182" i="6"/>
  <c r="E256" i="6"/>
  <c r="E2" i="6"/>
  <c r="D147" i="6"/>
  <c r="D144" i="6"/>
  <c r="D131" i="6"/>
  <c r="D250" i="6"/>
  <c r="D248" i="6"/>
  <c r="D246" i="6"/>
  <c r="H2" i="6" l="1"/>
  <c r="D245" i="6"/>
  <c r="D244" i="6" s="1"/>
  <c r="D243" i="6" s="1"/>
  <c r="D242" i="6" s="1"/>
  <c r="D254" i="6" l="1"/>
  <c r="D239" i="6"/>
  <c r="D237" i="6"/>
  <c r="D236" i="6" s="1"/>
  <c r="D233" i="6"/>
  <c r="D229" i="6"/>
  <c r="D227" i="6"/>
  <c r="D225" i="6"/>
  <c r="D224" i="6" s="1"/>
  <c r="D197" i="6"/>
  <c r="D196" i="6" s="1"/>
  <c r="D192" i="6"/>
  <c r="D190" i="6"/>
  <c r="D188" i="6"/>
  <c r="D176" i="6"/>
  <c r="D173" i="6"/>
  <c r="D170" i="6"/>
  <c r="D167" i="6"/>
  <c r="D162" i="6"/>
  <c r="D156" i="6"/>
  <c r="D140" i="6"/>
  <c r="D137" i="6"/>
  <c r="D134" i="6"/>
  <c r="D127" i="6"/>
  <c r="D123" i="6"/>
  <c r="D117" i="6"/>
  <c r="D115" i="6"/>
  <c r="D109" i="6"/>
  <c r="D104" i="6"/>
  <c r="D100" i="6"/>
  <c r="D89" i="6"/>
  <c r="D78" i="6" s="1"/>
  <c r="D72" i="6"/>
  <c r="D69" i="6"/>
  <c r="D60" i="6"/>
  <c r="D53" i="6"/>
  <c r="D50" i="6"/>
  <c r="D41" i="6"/>
  <c r="D35" i="6"/>
  <c r="D31" i="6"/>
  <c r="D29" i="6" s="1"/>
  <c r="D27" i="6"/>
  <c r="D25" i="6"/>
  <c r="D17" i="6"/>
  <c r="D15" i="6"/>
  <c r="D11" i="6"/>
  <c r="D8" i="6"/>
  <c r="D223" i="6" l="1"/>
  <c r="D222" i="6" s="1"/>
  <c r="D221" i="6" s="1"/>
  <c r="D40" i="6"/>
  <c r="D161" i="6"/>
  <c r="D98" i="6"/>
  <c r="D139" i="6"/>
  <c r="D24" i="6"/>
  <c r="D122" i="6"/>
  <c r="D187" i="6"/>
  <c r="D186" i="6" s="1"/>
  <c r="D185" i="6" s="1"/>
  <c r="D184" i="6" s="1"/>
  <c r="D200" i="6" s="1"/>
  <c r="D202" i="6"/>
  <c r="D241" i="6" l="1"/>
  <c r="D97" i="6"/>
  <c r="D6" i="6" l="1"/>
  <c r="D5" i="6" l="1"/>
  <c r="D4" i="6" s="1"/>
  <c r="D182" i="6" l="1"/>
  <c r="D3" i="6"/>
  <c r="D2" i="6" s="1"/>
  <c r="D256" i="6" l="1"/>
</calcChain>
</file>

<file path=xl/sharedStrings.xml><?xml version="1.0" encoding="utf-8"?>
<sst xmlns="http://schemas.openxmlformats.org/spreadsheetml/2006/main" count="425" uniqueCount="342">
  <si>
    <t>CUENTA No.</t>
  </si>
  <si>
    <t>DESCRIPCIÓN DE CUENTAS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</si>
  <si>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</si>
  <si>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</si>
  <si>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</si>
  <si>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</si>
  <si>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</si>
  <si>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</si>
  <si>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</si>
  <si>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</si>
  <si>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</si>
  <si>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</si>
  <si>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</si>
  <si>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</si>
  <si>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</si>
  <si>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</si>
  <si>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</si>
  <si>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</si>
  <si>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Vacaciones</t>
  </si>
  <si>
    <t>SOBRESUELDOS</t>
  </si>
  <si>
    <t>Compensación</t>
  </si>
  <si>
    <t>2.1.2.2.03</t>
  </si>
  <si>
    <t>2.1.2.2.05</t>
  </si>
  <si>
    <t>DIETAS Y GASTOS DE REPRESENTACIÓN</t>
  </si>
  <si>
    <t>Dietas</t>
  </si>
  <si>
    <t>2.1.3.1.01</t>
  </si>
  <si>
    <t>Gastos de Representación</t>
  </si>
  <si>
    <t>2.1.3.2.01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</si>
  <si>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</si>
  <si>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</si>
  <si>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</si>
  <si>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</si>
  <si>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</si>
  <si>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</si>
  <si>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</si>
  <si>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</si>
  <si>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</si>
  <si>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</si>
  <si>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2.1.5.2.01</t>
  </si>
  <si>
    <t>2.1.5.3.01</t>
  </si>
  <si>
    <t>CONTRATACIÓN DE SERVICIOS</t>
  </si>
  <si>
    <t>SERVICIOS BASICOS</t>
  </si>
  <si>
    <t>2.2.1.1.01</t>
  </si>
  <si>
    <t>Radiocomunicación</t>
  </si>
  <si>
    <t>2.2.1.2.01</t>
  </si>
  <si>
    <t>2.2.1.3.01</t>
  </si>
  <si>
    <t>2.2.1.4.01</t>
  </si>
  <si>
    <t>2.2.1.5.01</t>
  </si>
  <si>
    <t>2.2.1.6.01</t>
  </si>
  <si>
    <t>Electricidad</t>
  </si>
  <si>
    <t>2.2.1.7.01</t>
  </si>
  <si>
    <t>Agua</t>
  </si>
  <si>
    <t>2.2.1.8.01</t>
  </si>
  <si>
    <t>PUBLICIDAD IMPRESIÓN Y ENCUADERNACION</t>
  </si>
  <si>
    <t>2.2.2.1.01</t>
  </si>
  <si>
    <t>2.2.2.2.01</t>
  </si>
  <si>
    <t>VIATICOS</t>
  </si>
  <si>
    <t>2.2.3.1.01</t>
  </si>
  <si>
    <t>2.2.3.2.01</t>
  </si>
  <si>
    <t>TRANSPORTE Y ALMACENAJE</t>
  </si>
  <si>
    <t>2.2.4.1.01</t>
  </si>
  <si>
    <t>2.2.4.4.01</t>
  </si>
  <si>
    <t>Peaje</t>
  </si>
  <si>
    <t>ALQUILERES Y RENTAS</t>
  </si>
  <si>
    <t>2.2.5.1.01</t>
  </si>
  <si>
    <t>2.2.5.9.01</t>
  </si>
  <si>
    <t>SEGUROS</t>
  </si>
  <si>
    <t>2.2.6.2.01</t>
  </si>
  <si>
    <t>2.2.6.3.01</t>
  </si>
  <si>
    <t>SERVICIOS DE CONSERVACION, REPARACIONES MENORES E INSTALACIONES TEMPORALES</t>
  </si>
  <si>
    <t>2.2.7.1.01</t>
  </si>
  <si>
    <t>2.2.7.2.01</t>
  </si>
  <si>
    <t>2.2.7.2.06</t>
  </si>
  <si>
    <t>2.2.7.2.07</t>
  </si>
  <si>
    <t xml:space="preserve">OTROS SERVICIOS NO INCLUIDOS EN CONCEPTOS ANTERIORES </t>
  </si>
  <si>
    <t>2.2.8.2.01</t>
  </si>
  <si>
    <t>2.2.8.5.03</t>
  </si>
  <si>
    <t>2.2.8.6.01</t>
  </si>
  <si>
    <t>Servicios Técnicos y Profesionales</t>
  </si>
  <si>
    <t>2.2.8.7.02</t>
  </si>
  <si>
    <t>2.2.8.7.04</t>
  </si>
  <si>
    <t>2.2.8.7.05</t>
  </si>
  <si>
    <t>2.2.8.7.06</t>
  </si>
  <si>
    <t>Impuestos Derechos y Tasas</t>
  </si>
  <si>
    <t>2.2.8.8.01</t>
  </si>
  <si>
    <t>Impuestos</t>
  </si>
  <si>
    <t>2.2.9.2.03</t>
  </si>
  <si>
    <t>MATERIALES Y SUMINISTROS</t>
  </si>
  <si>
    <t>ALIMENTOS Y PRODUCTOS AGROFORESTALES</t>
  </si>
  <si>
    <t>2.3.1.1.01</t>
  </si>
  <si>
    <t>Productos Agroforestales y Pecuarios</t>
  </si>
  <si>
    <t>2.3.1.3.02</t>
  </si>
  <si>
    <t>2.3.1.3.03</t>
  </si>
  <si>
    <t>2.3.1.4.01</t>
  </si>
  <si>
    <t>TEXTILES Y VESTUARIOS</t>
  </si>
  <si>
    <t>2.3.2.1.01</t>
  </si>
  <si>
    <t>2.3.2.2.01</t>
  </si>
  <si>
    <t>2.3.2.3.01</t>
  </si>
  <si>
    <t>2.3.2.4.01</t>
  </si>
  <si>
    <t>Calzados</t>
  </si>
  <si>
    <t>2.3.3.1.01</t>
  </si>
  <si>
    <t>2.3.3.2.01</t>
  </si>
  <si>
    <t>2.3.3.3.01</t>
  </si>
  <si>
    <t>2.3.3.4.01</t>
  </si>
  <si>
    <t>2.3.3.5.01</t>
  </si>
  <si>
    <t>PRODUCTOS FARMACEUTICOS</t>
  </si>
  <si>
    <t>2.3.4.1.01</t>
  </si>
  <si>
    <t>2.3.5.1.01</t>
  </si>
  <si>
    <t>2.3.5.3.01</t>
  </si>
  <si>
    <t>2.3.5.4.01</t>
  </si>
  <si>
    <t>2.3.5.5.01</t>
  </si>
  <si>
    <t>Productos de Cemento, Cal, Asbestos, Yeso y Arcilla</t>
  </si>
  <si>
    <t>2.3.6.1.01</t>
  </si>
  <si>
    <t>2.3.6.1.04</t>
  </si>
  <si>
    <t>2.3.6.1.05</t>
  </si>
  <si>
    <t>Productos de Vidrio, Loza y Porcelana</t>
  </si>
  <si>
    <t>2.3.6.2.01</t>
  </si>
  <si>
    <t>2.3.6.2.02</t>
  </si>
  <si>
    <t>2.3.6.2.03</t>
  </si>
  <si>
    <t>Productos Metálicos y sus Derivados</t>
  </si>
  <si>
    <t>2.3.6.3.04</t>
  </si>
  <si>
    <t>Minerales</t>
  </si>
  <si>
    <t>2.3.6.4.04</t>
  </si>
  <si>
    <t>2.3.6.4.07</t>
  </si>
  <si>
    <t>Otros Productos Minerales No Metálicos</t>
  </si>
  <si>
    <t>2.3.6.9.01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</si>
  <si>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</si>
  <si>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</si>
  <si>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</si>
  <si>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</si>
  <si>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</si>
  <si>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</si>
  <si>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</si>
  <si>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</si>
  <si>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</si>
  <si>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</si>
  <si>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2.3.9.1.01</t>
  </si>
  <si>
    <t>2.3.9.2.01</t>
  </si>
  <si>
    <t>2.3.9.3.01</t>
  </si>
  <si>
    <t>2.3.9.4.01</t>
  </si>
  <si>
    <t>2.3.9.5.01</t>
  </si>
  <si>
    <t>2.3.9.6.01</t>
  </si>
  <si>
    <t>TRANSFERENCIAS CORRIENTES</t>
  </si>
  <si>
    <t>TRANSFERENCIAS CORRIENTES AL SECTOR PRIVADO</t>
  </si>
  <si>
    <t>2.4.1.4.01</t>
  </si>
  <si>
    <t>TRANSFERENCIAS CORRIENTES AL SECTOR EXTERNO</t>
  </si>
  <si>
    <t>2.4.7.2.01</t>
  </si>
  <si>
    <t>BIENES MUEBLES, INMUEBLES E INTANGIBLES</t>
  </si>
  <si>
    <t>MOBILIARIO Y EQUIPOS</t>
  </si>
  <si>
    <t>2.6.1.1.01</t>
  </si>
  <si>
    <t>2.6.1.3.01</t>
  </si>
  <si>
    <t>2.6.1.4.01</t>
  </si>
  <si>
    <t>Electrodomésticos</t>
  </si>
  <si>
    <t>2.6.1.9.01</t>
  </si>
  <si>
    <t>2.6.2.1.01</t>
  </si>
  <si>
    <t>2.6.2.3.01</t>
  </si>
  <si>
    <t>VEHÍCULOS, EQUIPOS DE TRANSPORTE, TRACCIÓN Y ELEVACIÓN</t>
  </si>
  <si>
    <t>2.6.4.1.01</t>
  </si>
  <si>
    <t>2.6.4.7.01</t>
  </si>
  <si>
    <t>MAQUINARIAS OTROS EQUIPOS Y HERRAMIENTAS</t>
  </si>
  <si>
    <t>2.6.5.4.01</t>
  </si>
  <si>
    <t>2.6.5.5.01</t>
  </si>
  <si>
    <t>BIENES INTANGIBLES</t>
  </si>
  <si>
    <t>2.6.8.3.01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</si>
  <si>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</si>
  <si>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</si>
  <si>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</si>
  <si>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</si>
  <si>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</si>
  <si>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</si>
  <si>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</si>
  <si>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</si>
  <si>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</si>
  <si>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</si>
  <si>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</si>
  <si>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</si>
  <si>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</si>
  <si>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</si>
  <si>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</si>
  <si>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TOTAL ACTORES DEL SISTEMA ELECTORAL</t>
  </si>
  <si>
    <t>TOTAL GENERAL</t>
  </si>
  <si>
    <t>Licencias Informáticas</t>
  </si>
  <si>
    <t>Remuneraciones al Personal de Carácter Temporal</t>
  </si>
  <si>
    <t xml:space="preserve"> Plástico</t>
  </si>
  <si>
    <t>PRODUCTOS  MINERALES, METÁLICOS Y NO METÁLICOS</t>
  </si>
  <si>
    <t>CUERO, CAUCHO Y PLASTICO</t>
  </si>
  <si>
    <t>MOBILIARIO Y EQUIPO DE AUDIO, AUDIOVISUAL, RECREATIVO Y EDUCACIONAL.</t>
  </si>
  <si>
    <t>2.1.5.4.02</t>
  </si>
  <si>
    <t>2.1.4.2.04</t>
  </si>
  <si>
    <t>2.2.5.3.02</t>
  </si>
  <si>
    <t>2.2.5.3.04</t>
  </si>
  <si>
    <t>Sueldos fijos</t>
  </si>
  <si>
    <t>Prestación laboral por desvinculación</t>
  </si>
  <si>
    <t>Pago por horas extraordinarias</t>
  </si>
  <si>
    <t>Compensación servicios de seguridad</t>
  </si>
  <si>
    <t>Dietas en el país</t>
  </si>
  <si>
    <t>Gastos de representación en el país</t>
  </si>
  <si>
    <t>Otras gratificaciones (Bono navideño)</t>
  </si>
  <si>
    <t>Contribuciones al seguro de salud</t>
  </si>
  <si>
    <t>Contribuciones al seguro de pensiones</t>
  </si>
  <si>
    <t>Contribuciones al seguro de riesgo laboral</t>
  </si>
  <si>
    <t>Contribuciones al plan de retiro complementario órganos constitucionales.</t>
  </si>
  <si>
    <t>Servicios telefónico de larga distancia</t>
  </si>
  <si>
    <t>Teléfono local</t>
  </si>
  <si>
    <t>Telefax y correos</t>
  </si>
  <si>
    <t>Servicio de internet y televisión por cable</t>
  </si>
  <si>
    <t>Recolección de residuos sólidos</t>
  </si>
  <si>
    <t>Publicidad y propaganda</t>
  </si>
  <si>
    <t>Impresión y encuadernación</t>
  </si>
  <si>
    <t>Viáticos dentro del país</t>
  </si>
  <si>
    <t>Viáticos fuera del país</t>
  </si>
  <si>
    <t>Pasajes y gastos de transporte</t>
  </si>
  <si>
    <t>Alquileres y rentas de edificios y locales</t>
  </si>
  <si>
    <t>Alquiler de equipo de tecnología y almacenamiento de datos</t>
  </si>
  <si>
    <t>Seguros de bienes muebles</t>
  </si>
  <si>
    <t>Seguros de personas</t>
  </si>
  <si>
    <t>Reparaciones y mantenimientos menores en edificaciones.</t>
  </si>
  <si>
    <t>Mantenimiento y reparación de mobiliarios y equipos de oficina.</t>
  </si>
  <si>
    <t>Mantenimiento y reparación de equipos de transporte, Tracción y Elevación.</t>
  </si>
  <si>
    <t>Mantenimiento y reparación de maquinarias y equipos.</t>
  </si>
  <si>
    <t>Comisiones y gastos bancarios</t>
  </si>
  <si>
    <t>Limpieza e higiene</t>
  </si>
  <si>
    <t>Eventos generales</t>
  </si>
  <si>
    <t>Servicios jurídicos</t>
  </si>
  <si>
    <t>Servicios de capacitación</t>
  </si>
  <si>
    <t>Servicios de informática y sistemas computarizados</t>
  </si>
  <si>
    <t>Otros servicios técnicos profesionales</t>
  </si>
  <si>
    <t>OTRAS CONTRATACIONES DE SERVICIOS</t>
  </si>
  <si>
    <t>Servicios de catering</t>
  </si>
  <si>
    <t>Alimentos y bebidas para personas</t>
  </si>
  <si>
    <t xml:space="preserve">Productos agrícolas </t>
  </si>
  <si>
    <t>Productos forestales</t>
  </si>
  <si>
    <t>Madera, corcho y sus manufacturas</t>
  </si>
  <si>
    <t>Hilados, fibras, telas y útiles de costura</t>
  </si>
  <si>
    <t>Acabados textiles</t>
  </si>
  <si>
    <t>Prendas y accesorios de vestir</t>
  </si>
  <si>
    <t>PAPEL,CARTON E IMPRESOS</t>
  </si>
  <si>
    <t>Papel de escritorio</t>
  </si>
  <si>
    <t>Papel y cartón</t>
  </si>
  <si>
    <t>Productos de artes gráficas</t>
  </si>
  <si>
    <t>Libros, revistas y periódicos</t>
  </si>
  <si>
    <t>Textos de enseñanza</t>
  </si>
  <si>
    <t>Productos medicinales para uso humano</t>
  </si>
  <si>
    <t>Cueros y pieles</t>
  </si>
  <si>
    <t>Llantas y neumáticos</t>
  </si>
  <si>
    <t>Artículos de caucho</t>
  </si>
  <si>
    <t>Productos de cemento</t>
  </si>
  <si>
    <t>Productos de yeso</t>
  </si>
  <si>
    <t>Productos de arcilla y derivados</t>
  </si>
  <si>
    <t>Productos de vidrio</t>
  </si>
  <si>
    <t>Productos de loza</t>
  </si>
  <si>
    <t>Productos de porcelana</t>
  </si>
  <si>
    <t>Herramientas menores</t>
  </si>
  <si>
    <t>Piedra, archilla y arena</t>
  </si>
  <si>
    <t>Otros minerales</t>
  </si>
  <si>
    <t>Otros productos no metálicos</t>
  </si>
  <si>
    <t>Insecticidas, fumigantes y otros</t>
  </si>
  <si>
    <t>PRODUCTOS Y ÚTILES VARIOS</t>
  </si>
  <si>
    <t>Útiles y materiales de limpieza e higiene</t>
  </si>
  <si>
    <t>Útiles y materiales de escritorio, oficina e informática</t>
  </si>
  <si>
    <t>Útiles menores médico quirúrgicos o de laboratorio</t>
  </si>
  <si>
    <t>Útiles destinados a actividades deportivas, culturales y recreativas</t>
  </si>
  <si>
    <t>Útiles de cocina y comedor</t>
  </si>
  <si>
    <t>Productos eléctricos y afines</t>
  </si>
  <si>
    <t>Becas nacionales</t>
  </si>
  <si>
    <t xml:space="preserve">Muebles, equipos de oficina y estantería </t>
  </si>
  <si>
    <t>Equipos de tecnología de la información y comunicación</t>
  </si>
  <si>
    <t xml:space="preserve">Otros mobiliarios y equipos no identificados </t>
  </si>
  <si>
    <t>Equipos y aparatos audiovisuales</t>
  </si>
  <si>
    <t>Cámaras fotográficas y de video</t>
  </si>
  <si>
    <t>Automoviles y camiones</t>
  </si>
  <si>
    <t>Equipo de elevación</t>
  </si>
  <si>
    <t>Sistema de aire acondicionado,calefacción y refrigeración</t>
  </si>
  <si>
    <t>Equipo de comunicación, telecomunicaciones y señalamientos</t>
  </si>
  <si>
    <t>Programas de informática y base de datos</t>
  </si>
  <si>
    <t>Sueldo anual No. 13</t>
  </si>
  <si>
    <t>Sueldo anual  No.13</t>
  </si>
  <si>
    <t>OTROS SERVICIOS NO INCLUIDOS EN CONCEPTOS ANTERIORES</t>
  </si>
  <si>
    <t>Transferencias corrientes programadas a asociaciones sin fines de lucro</t>
  </si>
  <si>
    <t>2.1.1.4.01</t>
  </si>
  <si>
    <t>2.1.1.6.01</t>
  </si>
  <si>
    <t xml:space="preserve"> Encargada Dpto.Presupuesto </t>
  </si>
  <si>
    <t>TRANSFERENCIAS CORRIENTES A ASOCIACIONES SIN FINES DE LUCRO</t>
  </si>
  <si>
    <t xml:space="preserve">       Realizado por:</t>
  </si>
  <si>
    <t>PRESUPUESTO 
2024</t>
  </si>
  <si>
    <t>05</t>
  </si>
  <si>
    <t>SERVICIOS DE CAMBIO DE NOMBRES</t>
  </si>
  <si>
    <t>2.2.4.2.01</t>
  </si>
  <si>
    <t>Fletes</t>
  </si>
  <si>
    <t>2.2.5.5.01</t>
  </si>
  <si>
    <t>Alquiler de Tierra</t>
  </si>
  <si>
    <t>2.2.5.8.01</t>
  </si>
  <si>
    <t>2.2.8.6.04</t>
  </si>
  <si>
    <t>Actuaciones Artisticas</t>
  </si>
  <si>
    <t>2.2.8.7.01</t>
  </si>
  <si>
    <t>2.3.6.3.06</t>
  </si>
  <si>
    <t>Productos Metalicos</t>
  </si>
  <si>
    <t>2.3.7.2.06</t>
  </si>
  <si>
    <t>Pinturas, lacas, barnices, diluyentes y absorventes para pinturas</t>
  </si>
  <si>
    <t>2.3.9.8.01</t>
  </si>
  <si>
    <t>2.3.9.8.02</t>
  </si>
  <si>
    <t>Respuestos</t>
  </si>
  <si>
    <t>Accesorios</t>
  </si>
  <si>
    <t>2.4.2.2.02</t>
  </si>
  <si>
    <t>2.2.5.3.03</t>
  </si>
  <si>
    <t>Alquiler de equipo de comunicación</t>
  </si>
  <si>
    <t>Alquiler de equipo de oficina y muebles</t>
  </si>
  <si>
    <t>2.2.5.4.01</t>
  </si>
  <si>
    <t>Otros Alquileres y arrendamientos por derecho de usos</t>
  </si>
  <si>
    <t>Alquileres de equipo de transporte, traccion y elevacion</t>
  </si>
  <si>
    <t>2.2.7.2.05</t>
  </si>
  <si>
    <t>Mantenimiento y reparación de equipos de comunicación y audiovisuales</t>
  </si>
  <si>
    <t>OBRAS EN EDIFICACIONES</t>
  </si>
  <si>
    <t>2.7.1.2.01</t>
  </si>
  <si>
    <t>Obras para edificacion no residencial</t>
  </si>
  <si>
    <t>Servicios de Alimentación</t>
  </si>
  <si>
    <t>2.2.9.2.01</t>
  </si>
  <si>
    <t>2.4.1.6.01</t>
  </si>
  <si>
    <t>TOTAL SERVICIOS DE CAMBIO DE NOMBRES</t>
  </si>
  <si>
    <t xml:space="preserve">Servicios de capacitación </t>
  </si>
  <si>
    <t>Otras contrataciones de servicios</t>
  </si>
  <si>
    <t>2.2.9.1.01</t>
  </si>
  <si>
    <t>Servicios de alimentación</t>
  </si>
  <si>
    <t> Otras transferencias corrientes a instituciones descentralizadas y autónomas no financieras</t>
  </si>
  <si>
    <t>2.7.1.5.01</t>
  </si>
  <si>
    <t>Supervisión e inspección de obras en edificaciones</t>
  </si>
  <si>
    <t>2.1.2.2.08</t>
  </si>
  <si>
    <t>Compensaciones especiales</t>
  </si>
  <si>
    <t xml:space="preserve">ADMINISTRACIÓN  Y SERVCIO DE JUSTICIA </t>
  </si>
  <si>
    <t xml:space="preserve">    Aprobado por:</t>
  </si>
  <si>
    <t>Alexi Martinez Olivo</t>
  </si>
  <si>
    <t xml:space="preserve"> Director Financiero</t>
  </si>
  <si>
    <t>ENERO</t>
  </si>
  <si>
    <t>TOTAL EJECUTADO</t>
  </si>
  <si>
    <t xml:space="preserve">       Agustina Garcia</t>
  </si>
  <si>
    <t xml:space="preserve"> Analista Dpto.Presupuesto </t>
  </si>
  <si>
    <t xml:space="preserve">        Deysis Matos</t>
  </si>
  <si>
    <t xml:space="preserve">    Revisado por:</t>
  </si>
  <si>
    <t>Transferencias corrientes a Organismos Internacionales</t>
  </si>
  <si>
    <t>FEBRERO</t>
  </si>
  <si>
    <t>MARZO</t>
  </si>
  <si>
    <t>* Se realizo un ajuste en la cuenta 2.2.5.1.01 Alquileres y rentas de edificios y locales, en los meses de enero y febrero, sustituida por la 2.2.5.5.01 alquiler de tierra.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</si>
</sst>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2" borderId="2" xfId="0" applyFont="1" applyFill="1" applyBorder="1" applyAlignment="1">
      <alignment horizontal="center"/>
    </xf>
    <xf numFmtId="49" fontId="2" fillId="4" borderId="3" xfId="2" applyNumberFormat="1" applyFont="1" applyFill="1" applyBorder="1" applyAlignment="1">
      <alignment horizontal="center"/>
    </xf>
    <xf numFmtId="0" fontId="2" fillId="5" borderId="3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0" fontId="2" fillId="0" borderId="3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0" fontId="3" fillId="0" borderId="3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3" fillId="0" borderId="0" xfId="2" applyNumberFormat="1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3" fillId="0" borderId="0" xfId="0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5" borderId="0" xfId="0" applyNumberFormat="1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left" vertical="center" wrapText="1"/>
    </xf>
    <xf numFmtId="49" fontId="2" fillId="2" borderId="3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0" fontId="2" fillId="6" borderId="0" xfId="2" applyFont="1" applyFill="1" applyBorder="1" applyAlignment="1">
      <alignment horizontal="left" vertical="center" wrapText="1"/>
    </xf>
    <xf numFmtId="49" fontId="2" fillId="7" borderId="3" xfId="2" applyNumberFormat="1" applyFont="1" applyFill="1" applyBorder="1" applyAlignment="1">
      <alignment horizontal="center"/>
    </xf>
    <xf numFmtId="49" fontId="2" fillId="6" borderId="3" xfId="2" applyNumberFormat="1" applyFont="1" applyFill="1" applyBorder="1" applyAlignment="1">
      <alignment horizontal="center"/>
    </xf>
    <xf numFmtId="0" fontId="3" fillId="3" borderId="3" xfId="0" applyFont="1" applyFill="1" applyBorder="1" applyAlignment="1"/>
    <xf numFmtId="0" fontId="3" fillId="3" borderId="0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left"/>
    </xf>
    <xf numFmtId="39" fontId="2" fillId="3" borderId="6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39" fontId="3" fillId="0" borderId="0" xfId="0" applyNumberFormat="1" applyFont="1" applyFill="1" applyBorder="1" applyAlignment="1">
      <alignment wrapText="1"/>
    </xf>
    <xf numFmtId="0" fontId="4" fillId="0" borderId="0" xfId="0" applyFont="1" applyFill="1"/>
    <xf numFmtId="39" fontId="2" fillId="2" borderId="0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wrapText="1"/>
    </xf>
    <xf numFmtId="39" fontId="3" fillId="0" borderId="0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 applyAlignment="1"/>
    <xf numFmtId="0" fontId="5" fillId="0" borderId="0" xfId="0" applyFont="1" applyAlignment="1"/>
    <xf numFmtId="49" fontId="2" fillId="4" borderId="3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horizontal="left"/>
    </xf>
    <xf numFmtId="39" fontId="3" fillId="0" borderId="0" xfId="0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horizontal="left"/>
    </xf>
    <xf numFmtId="39" fontId="2" fillId="2" borderId="0" xfId="0" applyNumberFormat="1" applyFont="1" applyFill="1" applyBorder="1" applyAlignment="1"/>
    <xf numFmtId="39" fontId="2" fillId="5" borderId="0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/>
    </xf>
    <xf numFmtId="49" fontId="2" fillId="2" borderId="3" xfId="2" applyNumberFormat="1" applyFont="1" applyFill="1" applyBorder="1" applyAlignment="1">
      <alignment horizontal="center" vertical="center"/>
    </xf>
    <xf numFmtId="0" fontId="2" fillId="6" borderId="0" xfId="2" applyFont="1" applyFill="1" applyBorder="1" applyAlignment="1">
      <alignment horizontal="left" wrapText="1"/>
    </xf>
    <xf numFmtId="0" fontId="2" fillId="4" borderId="0" xfId="2" applyFont="1" applyFill="1" applyBorder="1" applyAlignment="1">
      <alignment wrapText="1"/>
    </xf>
    <xf numFmtId="0" fontId="2" fillId="7" borderId="0" xfId="2" applyFont="1" applyFill="1" applyBorder="1" applyAlignment="1">
      <alignment horizontal="left" wrapText="1"/>
    </xf>
    <xf numFmtId="39" fontId="2" fillId="5" borderId="0" xfId="0" applyNumberFormat="1" applyFont="1" applyFill="1" applyBorder="1" applyAlignment="1"/>
    <xf numFmtId="43" fontId="4" fillId="0" borderId="0" xfId="1" applyFont="1"/>
    <xf numFmtId="39" fontId="4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39" fontId="3" fillId="0" borderId="0" xfId="2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horizontal="left" wrapText="1"/>
    </xf>
    <xf numFmtId="43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>
      <alignment vertical="center"/>
    </xf>
    <xf numFmtId="0" fontId="2" fillId="3" borderId="7" xfId="2" applyFont="1" applyFill="1" applyBorder="1" applyAlignment="1">
      <alignment horizontal="center" vertical="center"/>
    </xf>
    <xf numFmtId="0" fontId="2" fillId="3" borderId="8" xfId="2" applyFont="1" applyFill="1" applyBorder="1" applyAlignment="1">
      <alignment horizontal="left" vertical="center"/>
    </xf>
    <xf numFmtId="39" fontId="4" fillId="0" borderId="3" xfId="1" applyNumberFormat="1" applyFont="1" applyFill="1" applyBorder="1" applyAlignment="1"/>
    <xf numFmtId="0" fontId="5" fillId="2" borderId="1" xfId="0" applyFont="1" applyFill="1" applyBorder="1" applyAlignment="1">
      <alignment horizontal="center" wrapText="1"/>
    </xf>
    <xf numFmtId="39" fontId="5" fillId="3" borderId="7" xfId="1" applyNumberFormat="1" applyFont="1" applyFill="1" applyBorder="1" applyAlignment="1">
      <alignment vertical="center"/>
    </xf>
    <xf numFmtId="39" fontId="5" fillId="4" borderId="3" xfId="1" applyNumberFormat="1" applyFont="1" applyFill="1" applyBorder="1" applyAlignment="1">
      <alignment vertical="center"/>
    </xf>
    <xf numFmtId="39" fontId="5" fillId="5" borderId="3" xfId="1" applyNumberFormat="1" applyFont="1" applyFill="1" applyBorder="1" applyAlignment="1"/>
    <xf numFmtId="39" fontId="5" fillId="2" borderId="3" xfId="1" applyNumberFormat="1" applyFont="1" applyFill="1" applyBorder="1" applyAlignment="1"/>
    <xf numFmtId="39" fontId="5" fillId="0" borderId="3" xfId="1" applyNumberFormat="1" applyFont="1" applyFill="1" applyBorder="1" applyAlignment="1"/>
    <xf numFmtId="39" fontId="4" fillId="0" borderId="3" xfId="1" applyNumberFormat="1" applyFont="1" applyFill="1" applyBorder="1" applyAlignment="1">
      <alignment wrapText="1"/>
    </xf>
    <xf numFmtId="39" fontId="4" fillId="0" borderId="3" xfId="1" applyNumberFormat="1" applyFont="1" applyFill="1" applyBorder="1" applyAlignment="1">
      <alignment horizontal="right"/>
    </xf>
    <xf numFmtId="39" fontId="5" fillId="0" borderId="3" xfId="1" applyNumberFormat="1" applyFont="1" applyBorder="1" applyAlignment="1"/>
    <xf numFmtId="39" fontId="5" fillId="2" borderId="3" xfId="1" applyNumberFormat="1" applyFont="1" applyFill="1" applyBorder="1" applyAlignment="1">
      <alignment wrapText="1"/>
    </xf>
    <xf numFmtId="39" fontId="5" fillId="2" borderId="3" xfId="1" applyNumberFormat="1" applyFont="1" applyFill="1" applyBorder="1" applyAlignment="1">
      <alignment vertical="center"/>
    </xf>
    <xf numFmtId="39" fontId="5" fillId="6" borderId="3" xfId="1" applyNumberFormat="1" applyFont="1" applyFill="1" applyBorder="1" applyAlignment="1"/>
    <xf numFmtId="39" fontId="5" fillId="6" borderId="3" xfId="1" applyNumberFormat="1" applyFont="1" applyFill="1" applyBorder="1" applyAlignment="1">
      <alignment vertical="center"/>
    </xf>
    <xf numFmtId="39" fontId="5" fillId="4" borderId="3" xfId="1" applyNumberFormat="1" applyFont="1" applyFill="1" applyBorder="1" applyAlignment="1"/>
    <xf numFmtId="39" fontId="5" fillId="7" borderId="3" xfId="1" applyNumberFormat="1" applyFont="1" applyFill="1" applyBorder="1" applyAlignment="1"/>
    <xf numFmtId="39" fontId="4" fillId="3" borderId="3" xfId="1" applyNumberFormat="1" applyFont="1" applyFill="1" applyBorder="1" applyAlignment="1"/>
    <xf numFmtId="39" fontId="5" fillId="3" borderId="5" xfId="1" applyNumberFormat="1" applyFont="1" applyFill="1" applyBorder="1" applyAlignment="1"/>
    <xf numFmtId="43" fontId="5" fillId="0" borderId="0" xfId="1" applyFont="1" applyFill="1"/>
    <xf numFmtId="43" fontId="4" fillId="0" borderId="0" xfId="1" applyFont="1" applyAlignment="1"/>
    <xf numFmtId="0" fontId="5" fillId="0" borderId="0" xfId="0" applyFont="1" applyAlignment="1">
      <alignment horizontal="right"/>
    </xf>
    <xf numFmtId="0" fontId="4" fillId="0" borderId="3" xfId="0" applyFont="1" applyFill="1" applyBorder="1" applyAlignment="1">
      <alignment horizontal="center"/>
    </xf>
    <xf numFmtId="39" fontId="3" fillId="0" borderId="3" xfId="1" applyNumberFormat="1" applyFont="1" applyFill="1" applyBorder="1" applyAlignment="1"/>
    <xf numFmtId="39" fontId="2" fillId="2" borderId="3" xfId="1" applyNumberFormat="1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43" fontId="5" fillId="0" borderId="0" xfId="0" applyNumberFormat="1" applyFont="1" applyAlignment="1">
      <alignment horizontal="left"/>
    </xf>
    <xf numFmtId="0" fontId="7" fillId="0" borderId="0" xfId="0" applyFont="1" applyFill="1"/>
    <xf numFmtId="43" fontId="7" fillId="0" borderId="0" xfId="1" applyFont="1" applyFill="1"/>
    <xf numFmtId="43" fontId="8" fillId="0" borderId="0" xfId="1" applyFont="1" applyFill="1"/>
  </cellXfs>
  <cellStyles count="5">
    <cellStyle name="Millares" xfId="1" builtinId="3"/>
    <cellStyle name="Millares 4" xfId="4"/>
    <cellStyle name="Normal" xfId="0" builtinId="0"/>
    <cellStyle name="Normal 3" xfId="3"/>
    <cellStyle name="Normal_D2006" xfId="2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77"/>
  <sheetViews>
    <sheetView showGridLines="0" tabSelected="1" zoomScaleNormal="100" workbookViewId="0">
      <pane xSplit="8" ySplit="18" topLeftCell="I259" activePane="bottomRight" state="frozen"/>
      <selection pane="topRight" activeCell="G1" sqref="G1"/>
      <selection pane="bottomLeft" activeCell="A19" sqref="A19"/>
      <selection pane="bottomRight" activeCell="H14" sqref="H14"/>
    </sheetView>
  </sheetViews>
  <sheetFormatPr baseColWidth="10" defaultRowHeight="12.75" x14ac:dyDescent="0.2"/>
  <cols>
    <col min="1" max="1" width="2.28515625" style="53" customWidth="1"/>
    <col min="2" max="2" width="13.28515625" style="53" customWidth="1"/>
    <col min="3" max="3" width="63.5703125" style="53" customWidth="1"/>
    <col min="4" max="7" width="19.42578125" style="53" customWidth="1"/>
    <col min="8" max="8" width="17.5703125" style="53" customWidth="1"/>
    <col min="9" max="9" width="14.85546875" style="53" bestFit="1" customWidth="1"/>
    <col min="10" max="10" width="15.42578125" style="53" bestFit="1" customWidth="1"/>
    <col min="11" max="11" width="14.42578125" style="53" bestFit="1" customWidth="1"/>
    <col min="12" max="16384" width="11.42578125" style="53"/>
  </cols>
  <sheetData>
    <row r="1" spans="2:11" ht="30" customHeight="1" x14ac:dyDescent="0.2">
      <c r="B1" s="85" t="s">
        <v>0</v>
      </c>
      <c r="C1" s="1" t="s">
        <v>1</v>
      </c>
      <c r="D1" s="94" t="s">
        <v>284</v>
      </c>
      <c r="E1" s="94" t="s">
        <v>332</v>
      </c>
      <c r="F1" s="94" t="s">
        <v>339</v>
      </c>
      <c r="G1" s="94" t="s">
        <v>340</v>
      </c>
      <c r="H1" s="94" t="s">
        <v>333</v>
      </c>
    </row>
    <row r="2" spans="2:11" ht="15.75" customHeight="1" x14ac:dyDescent="0.2">
      <c r="B2" s="91">
        <v>11</v>
      </c>
      <c r="C2" s="92" t="s">
        <v>328</v>
      </c>
      <c r="D2" s="95">
        <f t="shared" ref="D2:H2" si="0">+D3+D184+D202+D221+D242</f>
        <v>1172006944</v>
      </c>
      <c r="E2" s="95">
        <f t="shared" si="0"/>
        <v>60981376.780317657</v>
      </c>
      <c r="F2" s="95">
        <f t="shared" si="0"/>
        <v>67038243.680147044</v>
      </c>
      <c r="G2" s="95">
        <f t="shared" si="0"/>
        <v>132382566.64235687</v>
      </c>
      <c r="H2" s="95">
        <f t="shared" si="0"/>
        <v>260402187.10282165</v>
      </c>
    </row>
    <row r="3" spans="2:11" x14ac:dyDescent="0.2">
      <c r="B3" s="69" t="s">
        <v>2</v>
      </c>
      <c r="C3" s="70" t="s">
        <v>3</v>
      </c>
      <c r="D3" s="96">
        <f t="shared" ref="D3:H3" si="1">+D4+D40+D97+D156+D161+D178</f>
        <v>1025450854</v>
      </c>
      <c r="E3" s="96">
        <f t="shared" si="1"/>
        <v>39767892.815480508</v>
      </c>
      <c r="F3" s="96">
        <f t="shared" si="1"/>
        <v>45864869.817036539</v>
      </c>
      <c r="G3" s="96">
        <f t="shared" si="1"/>
        <v>111531800.01919188</v>
      </c>
      <c r="H3" s="96">
        <f t="shared" si="1"/>
        <v>197164562.65170896</v>
      </c>
    </row>
    <row r="4" spans="2:11" x14ac:dyDescent="0.2">
      <c r="B4" s="3">
        <v>21</v>
      </c>
      <c r="C4" s="4" t="s">
        <v>4</v>
      </c>
      <c r="D4" s="97">
        <f t="shared" ref="D4:H4" si="2">+D5+D19+D24+D29+D35</f>
        <v>607513892</v>
      </c>
      <c r="E4" s="97">
        <f t="shared" si="2"/>
        <v>30022453.19777035</v>
      </c>
      <c r="F4" s="97">
        <f t="shared" si="2"/>
        <v>32895811.152616538</v>
      </c>
      <c r="G4" s="97">
        <f t="shared" si="2"/>
        <v>31545793.254271884</v>
      </c>
      <c r="H4" s="97">
        <f t="shared" si="2"/>
        <v>94464057.604658768</v>
      </c>
    </row>
    <row r="5" spans="2:11" x14ac:dyDescent="0.2">
      <c r="B5" s="5">
        <v>211</v>
      </c>
      <c r="C5" s="6" t="s">
        <v>5</v>
      </c>
      <c r="D5" s="98">
        <f t="shared" ref="D5:H5" si="3">+D6+D8+D11+D13+D15+D17</f>
        <v>425274232</v>
      </c>
      <c r="E5" s="98">
        <f t="shared" si="3"/>
        <v>18146051.504022151</v>
      </c>
      <c r="F5" s="98">
        <f t="shared" si="3"/>
        <v>21025292.830743037</v>
      </c>
      <c r="G5" s="98">
        <f t="shared" si="3"/>
        <v>17944036.519055732</v>
      </c>
      <c r="H5" s="98">
        <f t="shared" si="3"/>
        <v>57115380.853820927</v>
      </c>
    </row>
    <row r="6" spans="2:11" x14ac:dyDescent="0.2">
      <c r="B6" s="7">
        <v>2111</v>
      </c>
      <c r="C6" s="8" t="s">
        <v>6</v>
      </c>
      <c r="D6" s="99">
        <f t="shared" ref="D6:H6" si="4">+D7</f>
        <v>333090529</v>
      </c>
      <c r="E6" s="99">
        <f t="shared" si="4"/>
        <v>14551455.297593908</v>
      </c>
      <c r="F6" s="99">
        <f t="shared" si="4"/>
        <v>14488696.753901709</v>
      </c>
      <c r="G6" s="99">
        <f t="shared" si="4"/>
        <v>14595110.049999999</v>
      </c>
      <c r="H6" s="99">
        <f t="shared" si="4"/>
        <v>43635262.101495616</v>
      </c>
    </row>
    <row r="7" spans="2:11" ht="17.25" customHeight="1" x14ac:dyDescent="0.2">
      <c r="B7" s="9" t="s">
        <v>7</v>
      </c>
      <c r="C7" s="10" t="s">
        <v>191</v>
      </c>
      <c r="D7" s="93">
        <v>333090529</v>
      </c>
      <c r="E7" s="93">
        <v>14551455.297593908</v>
      </c>
      <c r="F7" s="93">
        <v>14488696.753901709</v>
      </c>
      <c r="G7" s="93">
        <v>14595110.049999999</v>
      </c>
      <c r="H7" s="93">
        <f>+E7+F7+G7</f>
        <v>43635262.101495616</v>
      </c>
    </row>
    <row r="8" spans="2:11" x14ac:dyDescent="0.2">
      <c r="B8" s="7">
        <v>2112</v>
      </c>
      <c r="C8" s="60" t="s">
        <v>182</v>
      </c>
      <c r="D8" s="99">
        <f t="shared" ref="D8:E8" si="5">SUM(D9:D10)</f>
        <v>5000000</v>
      </c>
      <c r="E8" s="99">
        <f t="shared" si="5"/>
        <v>50000</v>
      </c>
      <c r="F8" s="99">
        <f t="shared" ref="F8" si="6">SUM(F9:F10)</f>
        <v>421399.93356490741</v>
      </c>
      <c r="G8" s="99">
        <f t="shared" ref="G8" si="7">SUM(G9:G10)</f>
        <v>506144.24905573402</v>
      </c>
      <c r="H8" s="99">
        <f t="shared" ref="H8" si="8">SUM(H9:H10)</f>
        <v>977544.18262064143</v>
      </c>
      <c r="I8" s="83"/>
      <c r="K8" s="88"/>
    </row>
    <row r="9" spans="2:11" ht="17.25" customHeight="1" x14ac:dyDescent="0.2">
      <c r="B9" s="9" t="s">
        <v>9</v>
      </c>
      <c r="C9" s="11" t="s">
        <v>10</v>
      </c>
      <c r="D9" s="93">
        <v>1000000</v>
      </c>
      <c r="E9" s="93">
        <v>0</v>
      </c>
      <c r="F9" s="93">
        <v>0</v>
      </c>
      <c r="G9" s="93">
        <v>83064.100000000006</v>
      </c>
      <c r="H9" s="93">
        <f>+E9+F9+G9</f>
        <v>83064.100000000006</v>
      </c>
    </row>
    <row r="10" spans="2:11" ht="16.5" customHeight="1" x14ac:dyDescent="0.2">
      <c r="B10" s="9" t="s">
        <v>11</v>
      </c>
      <c r="C10" s="11" t="s">
        <v>12</v>
      </c>
      <c r="D10" s="93">
        <v>4000000</v>
      </c>
      <c r="E10" s="93">
        <v>50000</v>
      </c>
      <c r="F10" s="93">
        <v>421399.93356490741</v>
      </c>
      <c r="G10" s="93">
        <v>423080.14905573404</v>
      </c>
      <c r="H10" s="93">
        <f t="shared" ref="H10:H18" si="9">+E10+F10+G10</f>
        <v>894480.08262064145</v>
      </c>
      <c r="I10" s="88"/>
    </row>
    <row r="11" spans="2:11" ht="15.75" customHeight="1" x14ac:dyDescent="0.2">
      <c r="B11" s="7">
        <v>2113</v>
      </c>
      <c r="C11" s="60" t="s">
        <v>13</v>
      </c>
      <c r="D11" s="99">
        <f t="shared" ref="D11:H11" si="10">+D12</f>
        <v>100000</v>
      </c>
      <c r="E11" s="99">
        <f t="shared" si="10"/>
        <v>0</v>
      </c>
      <c r="F11" s="99">
        <f t="shared" si="10"/>
        <v>0</v>
      </c>
      <c r="G11" s="99">
        <f t="shared" si="10"/>
        <v>0</v>
      </c>
      <c r="H11" s="99">
        <f t="shared" si="10"/>
        <v>0</v>
      </c>
      <c r="I11" s="83"/>
      <c r="J11" s="83"/>
    </row>
    <row r="12" spans="2:11" ht="16.5" customHeight="1" x14ac:dyDescent="0.2">
      <c r="B12" s="9" t="s">
        <v>14</v>
      </c>
      <c r="C12" s="86" t="s">
        <v>13</v>
      </c>
      <c r="D12" s="100">
        <v>100000</v>
      </c>
      <c r="E12" s="100">
        <v>0</v>
      </c>
      <c r="F12" s="100">
        <v>0</v>
      </c>
      <c r="G12" s="100">
        <v>0</v>
      </c>
      <c r="H12" s="100">
        <f t="shared" si="9"/>
        <v>0</v>
      </c>
      <c r="I12" s="88"/>
      <c r="J12" s="83"/>
    </row>
    <row r="13" spans="2:11" ht="17.25" customHeight="1" x14ac:dyDescent="0.2">
      <c r="B13" s="7">
        <v>2114</v>
      </c>
      <c r="C13" s="12" t="s">
        <v>15</v>
      </c>
      <c r="D13" s="99">
        <v>30083703</v>
      </c>
      <c r="E13" s="99">
        <f>+E14</f>
        <v>-885.73</v>
      </c>
      <c r="F13" s="99">
        <f>+F14</f>
        <v>0</v>
      </c>
      <c r="G13" s="99">
        <f>+G14</f>
        <v>0</v>
      </c>
      <c r="H13" s="99">
        <f>+H14</f>
        <v>-885.73</v>
      </c>
      <c r="I13" s="83"/>
      <c r="J13" s="83"/>
    </row>
    <row r="14" spans="2:11" ht="17.25" customHeight="1" x14ac:dyDescent="0.2">
      <c r="B14" s="9" t="s">
        <v>279</v>
      </c>
      <c r="C14" s="11" t="s">
        <v>275</v>
      </c>
      <c r="D14" s="93">
        <v>30083703</v>
      </c>
      <c r="E14" s="93">
        <v>-885.73</v>
      </c>
      <c r="F14" s="93">
        <v>0</v>
      </c>
      <c r="G14" s="93">
        <v>0</v>
      </c>
      <c r="H14" s="93">
        <f t="shared" si="9"/>
        <v>-885.73</v>
      </c>
      <c r="J14" s="88"/>
    </row>
    <row r="15" spans="2:11" ht="16.5" customHeight="1" x14ac:dyDescent="0.2">
      <c r="B15" s="7">
        <v>2115</v>
      </c>
      <c r="C15" s="8" t="s">
        <v>16</v>
      </c>
      <c r="D15" s="99">
        <f t="shared" ref="D15:H15" si="11">+D16</f>
        <v>25000000</v>
      </c>
      <c r="E15" s="99">
        <f t="shared" si="11"/>
        <v>2238324.4848223352</v>
      </c>
      <c r="F15" s="99">
        <f t="shared" si="11"/>
        <v>2337224.6670189202</v>
      </c>
      <c r="G15" s="99">
        <f t="shared" si="11"/>
        <v>1138330.17</v>
      </c>
      <c r="H15" s="99">
        <f t="shared" si="11"/>
        <v>5713879.3218412548</v>
      </c>
      <c r="I15" s="84"/>
      <c r="J15" s="88"/>
    </row>
    <row r="16" spans="2:11" ht="18" customHeight="1" x14ac:dyDescent="0.2">
      <c r="B16" s="9" t="s">
        <v>17</v>
      </c>
      <c r="C16" s="10" t="s">
        <v>192</v>
      </c>
      <c r="D16" s="93">
        <v>25000000</v>
      </c>
      <c r="E16" s="93">
        <v>2238324.4848223352</v>
      </c>
      <c r="F16" s="93">
        <v>2337224.6670189202</v>
      </c>
      <c r="G16" s="93">
        <v>1138330.17</v>
      </c>
      <c r="H16" s="93">
        <f t="shared" si="9"/>
        <v>5713879.3218412548</v>
      </c>
    </row>
    <row r="17" spans="2:11" x14ac:dyDescent="0.2">
      <c r="B17" s="7">
        <v>2116</v>
      </c>
      <c r="C17" s="12" t="s">
        <v>18</v>
      </c>
      <c r="D17" s="99">
        <f t="shared" ref="D17:H17" si="12">+D18</f>
        <v>32000000</v>
      </c>
      <c r="E17" s="99">
        <f t="shared" si="12"/>
        <v>1307157.4516059067</v>
      </c>
      <c r="F17" s="99">
        <f t="shared" si="12"/>
        <v>3777971.4762575012</v>
      </c>
      <c r="G17" s="99">
        <f t="shared" si="12"/>
        <v>1704452.05</v>
      </c>
      <c r="H17" s="99">
        <f t="shared" si="12"/>
        <v>6789580.9778634077</v>
      </c>
    </row>
    <row r="18" spans="2:11" ht="12.75" customHeight="1" x14ac:dyDescent="0.2">
      <c r="B18" s="9" t="s">
        <v>280</v>
      </c>
      <c r="C18" s="10" t="s">
        <v>18</v>
      </c>
      <c r="D18" s="93">
        <v>32000000</v>
      </c>
      <c r="E18" s="93">
        <v>1307157.4516059067</v>
      </c>
      <c r="F18" s="93">
        <v>3777971.4762575012</v>
      </c>
      <c r="G18" s="93">
        <v>1704452.05</v>
      </c>
      <c r="H18" s="93">
        <f t="shared" si="9"/>
        <v>6789580.9778634077</v>
      </c>
      <c r="I18" s="88"/>
      <c r="J18" s="88"/>
    </row>
    <row r="19" spans="2:11" x14ac:dyDescent="0.2">
      <c r="B19" s="5">
        <v>212</v>
      </c>
      <c r="C19" s="13" t="s">
        <v>19</v>
      </c>
      <c r="D19" s="98">
        <f t="shared" ref="D19:H19" si="13">+D20</f>
        <v>65719830</v>
      </c>
      <c r="E19" s="98">
        <f t="shared" si="13"/>
        <v>6884846.5999999996</v>
      </c>
      <c r="F19" s="98">
        <f t="shared" si="13"/>
        <v>6992092.2400000002</v>
      </c>
      <c r="G19" s="98">
        <f t="shared" si="13"/>
        <v>7319000.8499999996</v>
      </c>
      <c r="H19" s="98">
        <f t="shared" si="13"/>
        <v>21195939.689999998</v>
      </c>
    </row>
    <row r="20" spans="2:11" x14ac:dyDescent="0.2">
      <c r="B20" s="7">
        <v>2122</v>
      </c>
      <c r="C20" s="12" t="s">
        <v>20</v>
      </c>
      <c r="D20" s="99">
        <f t="shared" ref="D20:H20" si="14">SUM(D21:D23)</f>
        <v>65719830</v>
      </c>
      <c r="E20" s="99">
        <f t="shared" si="14"/>
        <v>6884846.5999999996</v>
      </c>
      <c r="F20" s="99">
        <f t="shared" si="14"/>
        <v>6992092.2400000002</v>
      </c>
      <c r="G20" s="99">
        <f t="shared" si="14"/>
        <v>7319000.8499999996</v>
      </c>
      <c r="H20" s="99">
        <f t="shared" si="14"/>
        <v>21195939.689999998</v>
      </c>
    </row>
    <row r="21" spans="2:11" ht="19.5" customHeight="1" x14ac:dyDescent="0.2">
      <c r="B21" s="9" t="s">
        <v>21</v>
      </c>
      <c r="C21" s="10" t="s">
        <v>193</v>
      </c>
      <c r="D21" s="93">
        <v>20200000</v>
      </c>
      <c r="E21" s="93">
        <v>3228261.08</v>
      </c>
      <c r="F21" s="93">
        <v>3287687.89</v>
      </c>
      <c r="G21" s="93">
        <v>3528569.36</v>
      </c>
      <c r="H21" s="93">
        <f t="shared" ref="H21:H23" si="15">+E21+F21+G21</f>
        <v>10044518.33</v>
      </c>
    </row>
    <row r="22" spans="2:11" ht="18" customHeight="1" x14ac:dyDescent="0.2">
      <c r="B22" s="14" t="s">
        <v>22</v>
      </c>
      <c r="C22" s="62" t="s">
        <v>194</v>
      </c>
      <c r="D22" s="93">
        <v>45000000</v>
      </c>
      <c r="E22" s="93">
        <v>3656585.52</v>
      </c>
      <c r="F22" s="93">
        <v>3704404.35</v>
      </c>
      <c r="G22" s="93">
        <v>3759660.84</v>
      </c>
      <c r="H22" s="93">
        <f t="shared" si="15"/>
        <v>11120650.710000001</v>
      </c>
    </row>
    <row r="23" spans="2:11" ht="18" customHeight="1" x14ac:dyDescent="0.2">
      <c r="B23" s="14" t="s">
        <v>326</v>
      </c>
      <c r="C23" s="62" t="s">
        <v>327</v>
      </c>
      <c r="D23" s="93">
        <v>519830</v>
      </c>
      <c r="E23" s="93">
        <v>0</v>
      </c>
      <c r="F23" s="93">
        <v>0</v>
      </c>
      <c r="G23" s="93">
        <v>30770.65</v>
      </c>
      <c r="H23" s="93">
        <f t="shared" si="15"/>
        <v>30770.65</v>
      </c>
    </row>
    <row r="24" spans="2:11" x14ac:dyDescent="0.2">
      <c r="B24" s="16">
        <v>213</v>
      </c>
      <c r="C24" s="17" t="s">
        <v>23</v>
      </c>
      <c r="D24" s="98">
        <f t="shared" ref="D24:E24" si="16">+D25+D27</f>
        <v>8800000</v>
      </c>
      <c r="E24" s="98">
        <f t="shared" si="16"/>
        <v>1136711.1099999999</v>
      </c>
      <c r="F24" s="98">
        <f t="shared" ref="F24" si="17">+F25+F27</f>
        <v>1064434.08</v>
      </c>
      <c r="G24" s="98">
        <f t="shared" ref="G24" si="18">+G25+G27</f>
        <v>2211869.2799999998</v>
      </c>
      <c r="H24" s="98">
        <f t="shared" ref="H24" si="19">+H25+H27</f>
        <v>4413014.47</v>
      </c>
    </row>
    <row r="25" spans="2:11" x14ac:dyDescent="0.2">
      <c r="B25" s="18">
        <v>2131</v>
      </c>
      <c r="C25" s="19" t="s">
        <v>24</v>
      </c>
      <c r="D25" s="99">
        <f t="shared" ref="D25:H25" si="20">+D26</f>
        <v>5000000</v>
      </c>
      <c r="E25" s="99">
        <f t="shared" si="20"/>
        <v>821152.36</v>
      </c>
      <c r="F25" s="99">
        <f t="shared" si="20"/>
        <v>748875.33000000007</v>
      </c>
      <c r="G25" s="99">
        <f t="shared" si="20"/>
        <v>1896310.5299999998</v>
      </c>
      <c r="H25" s="99">
        <f t="shared" si="20"/>
        <v>3466338.2199999997</v>
      </c>
    </row>
    <row r="26" spans="2:11" x14ac:dyDescent="0.2">
      <c r="B26" s="14" t="s">
        <v>25</v>
      </c>
      <c r="C26" s="15" t="s">
        <v>195</v>
      </c>
      <c r="D26" s="93">
        <v>5000000</v>
      </c>
      <c r="E26" s="93">
        <v>821152.36</v>
      </c>
      <c r="F26" s="93">
        <v>748875.33000000007</v>
      </c>
      <c r="G26" s="93">
        <v>1896310.5299999998</v>
      </c>
      <c r="H26" s="93">
        <f t="shared" ref="H26" si="21">+E26+F26+G26</f>
        <v>3466338.2199999997</v>
      </c>
    </row>
    <row r="27" spans="2:11" x14ac:dyDescent="0.2">
      <c r="B27" s="18">
        <v>2132</v>
      </c>
      <c r="C27" s="19" t="s">
        <v>26</v>
      </c>
      <c r="D27" s="99">
        <f t="shared" ref="D27:H27" si="22">+D28</f>
        <v>3800000</v>
      </c>
      <c r="E27" s="99">
        <f t="shared" si="22"/>
        <v>315558.75</v>
      </c>
      <c r="F27" s="99">
        <f t="shared" si="22"/>
        <v>315558.75</v>
      </c>
      <c r="G27" s="99">
        <f t="shared" si="22"/>
        <v>315558.75</v>
      </c>
      <c r="H27" s="99">
        <f t="shared" si="22"/>
        <v>946676.25</v>
      </c>
    </row>
    <row r="28" spans="2:11" x14ac:dyDescent="0.2">
      <c r="B28" s="14" t="s">
        <v>27</v>
      </c>
      <c r="C28" s="15" t="s">
        <v>196</v>
      </c>
      <c r="D28" s="93">
        <v>3800000</v>
      </c>
      <c r="E28" s="93">
        <v>315558.75</v>
      </c>
      <c r="F28" s="93">
        <v>315558.75</v>
      </c>
      <c r="G28" s="93">
        <v>315558.75</v>
      </c>
      <c r="H28" s="93">
        <f t="shared" ref="H28" si="23">+E28+F28+G28</f>
        <v>946676.25</v>
      </c>
    </row>
    <row r="29" spans="2:11" x14ac:dyDescent="0.2">
      <c r="B29" s="16">
        <v>214</v>
      </c>
      <c r="C29" s="17" t="s">
        <v>28</v>
      </c>
      <c r="D29" s="98">
        <f t="shared" ref="D29:H29" si="24">+D30+D31</f>
        <v>44519830</v>
      </c>
      <c r="E29" s="98">
        <f t="shared" si="24"/>
        <v>51183.08</v>
      </c>
      <c r="F29" s="98">
        <f t="shared" si="24"/>
        <v>24279.14</v>
      </c>
      <c r="G29" s="98">
        <f t="shared" si="24"/>
        <v>0</v>
      </c>
      <c r="H29" s="98">
        <f t="shared" si="24"/>
        <v>75462.22</v>
      </c>
    </row>
    <row r="30" spans="2:11" ht="15" customHeight="1" x14ac:dyDescent="0.2">
      <c r="B30" s="14" t="s">
        <v>29</v>
      </c>
      <c r="C30" s="58" t="s">
        <v>30</v>
      </c>
      <c r="D30" s="93">
        <v>1000000</v>
      </c>
      <c r="E30" s="93">
        <v>0</v>
      </c>
      <c r="F30" s="93">
        <v>0</v>
      </c>
      <c r="G30" s="93">
        <v>0</v>
      </c>
      <c r="H30" s="93">
        <f t="shared" ref="H30" si="25">+E30+F30+G30</f>
        <v>0</v>
      </c>
      <c r="I30" s="84"/>
    </row>
    <row r="31" spans="2:11" x14ac:dyDescent="0.2">
      <c r="B31" s="18">
        <v>2142</v>
      </c>
      <c r="C31" s="59" t="s">
        <v>31</v>
      </c>
      <c r="D31" s="99">
        <f t="shared" ref="D31:H31" si="26">SUM(D32:D34)</f>
        <v>43519830</v>
      </c>
      <c r="E31" s="99">
        <f t="shared" si="26"/>
        <v>51183.08</v>
      </c>
      <c r="F31" s="99">
        <f t="shared" si="26"/>
        <v>24279.14</v>
      </c>
      <c r="G31" s="99">
        <f t="shared" si="26"/>
        <v>0</v>
      </c>
      <c r="H31" s="99">
        <f t="shared" si="26"/>
        <v>75462.22</v>
      </c>
      <c r="I31" s="83"/>
      <c r="K31" s="88"/>
    </row>
    <row r="32" spans="2:11" x14ac:dyDescent="0.2">
      <c r="B32" s="14" t="s">
        <v>32</v>
      </c>
      <c r="C32" s="58" t="s">
        <v>33</v>
      </c>
      <c r="D32" s="93">
        <v>2019830</v>
      </c>
      <c r="E32" s="93">
        <v>0</v>
      </c>
      <c r="F32" s="93">
        <v>0</v>
      </c>
      <c r="G32" s="93">
        <v>0</v>
      </c>
      <c r="H32" s="93">
        <f t="shared" ref="H32:H34" si="27">+E32+F32+G32</f>
        <v>0</v>
      </c>
      <c r="I32" s="83"/>
      <c r="K32" s="83"/>
    </row>
    <row r="33" spans="2:9" ht="14.25" customHeight="1" x14ac:dyDescent="0.2">
      <c r="B33" s="14" t="s">
        <v>34</v>
      </c>
      <c r="C33" s="58" t="s">
        <v>35</v>
      </c>
      <c r="D33" s="93">
        <v>1000000</v>
      </c>
      <c r="E33" s="93">
        <v>0</v>
      </c>
      <c r="F33" s="93">
        <v>0</v>
      </c>
      <c r="G33" s="93">
        <v>0</v>
      </c>
      <c r="H33" s="93">
        <f t="shared" si="27"/>
        <v>0</v>
      </c>
      <c r="I33" s="83"/>
    </row>
    <row r="34" spans="2:9" ht="16.5" customHeight="1" x14ac:dyDescent="0.2">
      <c r="B34" s="14" t="s">
        <v>188</v>
      </c>
      <c r="C34" s="58" t="s">
        <v>197</v>
      </c>
      <c r="D34" s="93">
        <v>40500000</v>
      </c>
      <c r="E34" s="93">
        <v>51183.08</v>
      </c>
      <c r="F34" s="93">
        <v>24279.14</v>
      </c>
      <c r="G34" s="93">
        <v>0</v>
      </c>
      <c r="H34" s="93">
        <f t="shared" si="27"/>
        <v>75462.22</v>
      </c>
    </row>
    <row r="35" spans="2:9" x14ac:dyDescent="0.2">
      <c r="B35" s="16">
        <v>215</v>
      </c>
      <c r="C35" s="20" t="s">
        <v>36</v>
      </c>
      <c r="D35" s="98">
        <f t="shared" ref="D35:E35" si="28">D38+D37+D36+D39</f>
        <v>63200000</v>
      </c>
      <c r="E35" s="98">
        <f t="shared" si="28"/>
        <v>3803660.9037481993</v>
      </c>
      <c r="F35" s="98">
        <f t="shared" ref="F35" si="29">F38+F37+F36+F39</f>
        <v>3789712.8618735</v>
      </c>
      <c r="G35" s="98">
        <f t="shared" ref="G35" si="30">G38+G37+G36+G39</f>
        <v>4070886.6052161502</v>
      </c>
      <c r="H35" s="98">
        <f t="shared" ref="H35" si="31">H38+H37+H36+H39</f>
        <v>11664260.370837849</v>
      </c>
    </row>
    <row r="36" spans="2:9" x14ac:dyDescent="0.2">
      <c r="B36" s="14" t="s">
        <v>37</v>
      </c>
      <c r="C36" s="15" t="s">
        <v>198</v>
      </c>
      <c r="D36" s="93">
        <v>19000000</v>
      </c>
      <c r="E36" s="93">
        <v>1026615.2277751999</v>
      </c>
      <c r="F36" s="93">
        <v>1021815.7670505</v>
      </c>
      <c r="G36" s="93">
        <v>1032193.9072336501</v>
      </c>
      <c r="H36" s="93">
        <f t="shared" ref="H36:H39" si="32">+E36+F36+G36</f>
        <v>3080624.9020593502</v>
      </c>
    </row>
    <row r="37" spans="2:9" x14ac:dyDescent="0.2">
      <c r="B37" s="14" t="s">
        <v>38</v>
      </c>
      <c r="C37" s="15" t="s">
        <v>199</v>
      </c>
      <c r="D37" s="93">
        <v>20000000</v>
      </c>
      <c r="E37" s="93">
        <v>1035746.6210379996</v>
      </c>
      <c r="F37" s="93">
        <v>1025860.0310949998</v>
      </c>
      <c r="G37" s="93">
        <v>1036252.8089934997</v>
      </c>
      <c r="H37" s="93">
        <f t="shared" si="32"/>
        <v>3097859.4611264989</v>
      </c>
    </row>
    <row r="38" spans="2:9" ht="14.25" customHeight="1" x14ac:dyDescent="0.2">
      <c r="B38" s="14" t="s">
        <v>39</v>
      </c>
      <c r="C38" s="15" t="s">
        <v>200</v>
      </c>
      <c r="D38" s="115">
        <v>2200000</v>
      </c>
      <c r="E38" s="115">
        <v>124899.05493499999</v>
      </c>
      <c r="F38" s="115">
        <v>125637.06372800004</v>
      </c>
      <c r="G38" s="115">
        <v>126839.88898900001</v>
      </c>
      <c r="H38" s="115">
        <f t="shared" si="32"/>
        <v>377376.00765200006</v>
      </c>
    </row>
    <row r="39" spans="2:9" ht="24" customHeight="1" x14ac:dyDescent="0.2">
      <c r="B39" s="117" t="s">
        <v>187</v>
      </c>
      <c r="C39" s="23" t="s">
        <v>201</v>
      </c>
      <c r="D39" s="93">
        <v>22000000</v>
      </c>
      <c r="E39" s="93">
        <v>1616400</v>
      </c>
      <c r="F39" s="93">
        <v>1616400</v>
      </c>
      <c r="G39" s="93">
        <v>1875600</v>
      </c>
      <c r="H39" s="93">
        <f t="shared" si="32"/>
        <v>5108400</v>
      </c>
    </row>
    <row r="40" spans="2:9" x14ac:dyDescent="0.2">
      <c r="B40" s="21">
        <v>22</v>
      </c>
      <c r="C40" s="22" t="s">
        <v>40</v>
      </c>
      <c r="D40" s="97">
        <f t="shared" ref="D40:H40" si="33">D41+D50+D53+D56+D60+D69+D72+D78+D91</f>
        <v>145202467</v>
      </c>
      <c r="E40" s="97">
        <f t="shared" si="33"/>
        <v>8003705.73891016</v>
      </c>
      <c r="F40" s="97">
        <f t="shared" si="33"/>
        <v>7512284.9140000008</v>
      </c>
      <c r="G40" s="97">
        <f t="shared" si="33"/>
        <v>11885977.427719999</v>
      </c>
      <c r="H40" s="97">
        <f t="shared" si="33"/>
        <v>27401968.080630161</v>
      </c>
    </row>
    <row r="41" spans="2:9" x14ac:dyDescent="0.2">
      <c r="B41" s="16">
        <v>221</v>
      </c>
      <c r="C41" s="17" t="s">
        <v>41</v>
      </c>
      <c r="D41" s="98">
        <f t="shared" ref="D41:E41" si="34">D42+D43+D44+D45+D46+D47+D48+D49</f>
        <v>15990000</v>
      </c>
      <c r="E41" s="98">
        <f t="shared" si="34"/>
        <v>1557151.3038143599</v>
      </c>
      <c r="F41" s="98">
        <f t="shared" ref="F41" si="35">F42+F43+F44+F45+F46+F47+F48+F49</f>
        <v>637368.48200000008</v>
      </c>
      <c r="G41" s="98">
        <f t="shared" ref="G41" si="36">G42+G43+G44+G45+G46+G47+G48+G49</f>
        <v>1091203.68612</v>
      </c>
      <c r="H41" s="98">
        <f t="shared" ref="H41" si="37">H42+H43+H44+H45+H46+H47+H48+H49</f>
        <v>3285723.4719343605</v>
      </c>
    </row>
    <row r="42" spans="2:9" x14ac:dyDescent="0.2">
      <c r="B42" s="14" t="s">
        <v>42</v>
      </c>
      <c r="C42" s="15" t="s">
        <v>43</v>
      </c>
      <c r="D42" s="93">
        <v>300000</v>
      </c>
      <c r="E42" s="93">
        <v>14750</v>
      </c>
      <c r="F42" s="93">
        <v>0</v>
      </c>
      <c r="G42" s="93">
        <v>29500</v>
      </c>
      <c r="H42" s="93">
        <f t="shared" ref="H42:H49" si="38">+E42+F42+G42</f>
        <v>44250</v>
      </c>
    </row>
    <row r="43" spans="2:9" x14ac:dyDescent="0.2">
      <c r="B43" s="14" t="s">
        <v>44</v>
      </c>
      <c r="C43" s="55" t="s">
        <v>202</v>
      </c>
      <c r="D43" s="93">
        <v>300000</v>
      </c>
      <c r="E43" s="93">
        <v>6595.25</v>
      </c>
      <c r="F43" s="93">
        <v>0</v>
      </c>
      <c r="G43" s="93">
        <v>0</v>
      </c>
      <c r="H43" s="93">
        <f t="shared" si="38"/>
        <v>6595.25</v>
      </c>
    </row>
    <row r="44" spans="2:9" x14ac:dyDescent="0.2">
      <c r="B44" s="14" t="s">
        <v>45</v>
      </c>
      <c r="C44" s="62" t="s">
        <v>203</v>
      </c>
      <c r="D44" s="93">
        <v>4000000</v>
      </c>
      <c r="E44" s="93">
        <v>234596.43281435999</v>
      </c>
      <c r="F44" s="93">
        <v>232249.69</v>
      </c>
      <c r="G44" s="93">
        <v>232193.45411999998</v>
      </c>
      <c r="H44" s="93">
        <f t="shared" si="38"/>
        <v>699039.57693435997</v>
      </c>
    </row>
    <row r="45" spans="2:9" x14ac:dyDescent="0.2">
      <c r="B45" s="14" t="s">
        <v>46</v>
      </c>
      <c r="C45" s="62" t="s">
        <v>204</v>
      </c>
      <c r="D45" s="93">
        <v>20000</v>
      </c>
      <c r="E45" s="93">
        <v>0</v>
      </c>
      <c r="F45" s="93">
        <v>0</v>
      </c>
      <c r="G45" s="93">
        <v>0</v>
      </c>
      <c r="H45" s="93">
        <f t="shared" si="38"/>
        <v>0</v>
      </c>
      <c r="I45" s="88"/>
    </row>
    <row r="46" spans="2:9" x14ac:dyDescent="0.2">
      <c r="B46" s="14" t="s">
        <v>47</v>
      </c>
      <c r="C46" s="55" t="s">
        <v>205</v>
      </c>
      <c r="D46" s="93">
        <v>5100000</v>
      </c>
      <c r="E46" s="93">
        <v>397861.58100000001</v>
      </c>
      <c r="F46" s="93">
        <v>405118.79200000002</v>
      </c>
      <c r="G46" s="93">
        <v>405929.68200000003</v>
      </c>
      <c r="H46" s="93">
        <f t="shared" si="38"/>
        <v>1208910.0550000002</v>
      </c>
      <c r="I46" s="88"/>
    </row>
    <row r="47" spans="2:9" x14ac:dyDescent="0.2">
      <c r="B47" s="14" t="s">
        <v>48</v>
      </c>
      <c r="C47" s="62" t="s">
        <v>49</v>
      </c>
      <c r="D47" s="93">
        <v>6170000</v>
      </c>
      <c r="E47" s="93">
        <v>903348.04</v>
      </c>
      <c r="F47" s="93">
        <v>0</v>
      </c>
      <c r="G47" s="93">
        <v>423580.55</v>
      </c>
      <c r="H47" s="93">
        <f t="shared" si="38"/>
        <v>1326928.5900000001</v>
      </c>
    </row>
    <row r="48" spans="2:9" x14ac:dyDescent="0.2">
      <c r="B48" s="14" t="s">
        <v>50</v>
      </c>
      <c r="C48" s="62" t="s">
        <v>51</v>
      </c>
      <c r="D48" s="93">
        <v>50000</v>
      </c>
      <c r="E48" s="93">
        <v>0</v>
      </c>
      <c r="F48" s="93">
        <v>0</v>
      </c>
      <c r="G48" s="93">
        <v>0</v>
      </c>
      <c r="H48" s="93">
        <f t="shared" si="38"/>
        <v>0</v>
      </c>
    </row>
    <row r="49" spans="2:8" x14ac:dyDescent="0.2">
      <c r="B49" s="14" t="s">
        <v>52</v>
      </c>
      <c r="C49" s="62" t="s">
        <v>206</v>
      </c>
      <c r="D49" s="93">
        <v>50000</v>
      </c>
      <c r="E49" s="93">
        <v>0</v>
      </c>
      <c r="F49" s="93">
        <v>0</v>
      </c>
      <c r="G49" s="93">
        <v>0</v>
      </c>
      <c r="H49" s="93">
        <f t="shared" si="38"/>
        <v>0</v>
      </c>
    </row>
    <row r="50" spans="2:8" x14ac:dyDescent="0.2">
      <c r="B50" s="16">
        <v>222</v>
      </c>
      <c r="C50" s="71" t="s">
        <v>53</v>
      </c>
      <c r="D50" s="98">
        <f t="shared" ref="D50:E50" si="39">+D51+D52</f>
        <v>5395000</v>
      </c>
      <c r="E50" s="98">
        <f t="shared" si="39"/>
        <v>375002.82</v>
      </c>
      <c r="F50" s="98">
        <f t="shared" ref="F50" si="40">+F51+F52</f>
        <v>868438.73540000001</v>
      </c>
      <c r="G50" s="98">
        <f t="shared" ref="G50" si="41">+G51+G52</f>
        <v>489.995</v>
      </c>
      <c r="H50" s="98">
        <f t="shared" ref="H50" si="42">+H51+H52</f>
        <v>1243931.5504000001</v>
      </c>
    </row>
    <row r="51" spans="2:8" x14ac:dyDescent="0.2">
      <c r="B51" s="24" t="s">
        <v>54</v>
      </c>
      <c r="C51" s="15" t="s">
        <v>207</v>
      </c>
      <c r="D51" s="93">
        <v>4000000</v>
      </c>
      <c r="E51" s="93">
        <v>182249.82</v>
      </c>
      <c r="F51" s="93">
        <v>382125.72480000003</v>
      </c>
      <c r="G51" s="93">
        <v>0</v>
      </c>
      <c r="H51" s="93">
        <f t="shared" ref="H51:H52" si="43">+E51+F51+G51</f>
        <v>564375.54480000003</v>
      </c>
    </row>
    <row r="52" spans="2:8" x14ac:dyDescent="0.2">
      <c r="B52" s="24" t="s">
        <v>55</v>
      </c>
      <c r="C52" s="15" t="s">
        <v>208</v>
      </c>
      <c r="D52" s="93">
        <v>1395000</v>
      </c>
      <c r="E52" s="93">
        <v>192753</v>
      </c>
      <c r="F52" s="93">
        <v>486313.01059999998</v>
      </c>
      <c r="G52" s="93">
        <v>489.995</v>
      </c>
      <c r="H52" s="93">
        <f t="shared" si="43"/>
        <v>679556.00559999992</v>
      </c>
    </row>
    <row r="53" spans="2:8" x14ac:dyDescent="0.2">
      <c r="B53" s="16">
        <v>223</v>
      </c>
      <c r="C53" s="17" t="s">
        <v>56</v>
      </c>
      <c r="D53" s="98">
        <f t="shared" ref="D53:E53" si="44">SUM(D54:D55)</f>
        <v>6000000</v>
      </c>
      <c r="E53" s="98">
        <f t="shared" si="44"/>
        <v>353650</v>
      </c>
      <c r="F53" s="98">
        <f t="shared" ref="F53" si="45">SUM(F54:F55)</f>
        <v>527000</v>
      </c>
      <c r="G53" s="98">
        <f t="shared" ref="G53" si="46">SUM(G54:G55)</f>
        <v>1372680</v>
      </c>
      <c r="H53" s="98">
        <f t="shared" ref="H53" si="47">SUM(H54:H55)</f>
        <v>2253330</v>
      </c>
    </row>
    <row r="54" spans="2:8" x14ac:dyDescent="0.2">
      <c r="B54" s="14" t="s">
        <v>57</v>
      </c>
      <c r="C54" s="15" t="s">
        <v>209</v>
      </c>
      <c r="D54" s="101">
        <v>3000000</v>
      </c>
      <c r="E54" s="101">
        <v>87700</v>
      </c>
      <c r="F54" s="101">
        <v>438500</v>
      </c>
      <c r="G54" s="101">
        <v>160800</v>
      </c>
      <c r="H54" s="101">
        <f t="shared" ref="H54:H55" si="48">+E54+F54+G54</f>
        <v>687000</v>
      </c>
    </row>
    <row r="55" spans="2:8" x14ac:dyDescent="0.2">
      <c r="B55" s="14" t="s">
        <v>58</v>
      </c>
      <c r="C55" s="15" t="s">
        <v>210</v>
      </c>
      <c r="D55" s="101">
        <v>3000000</v>
      </c>
      <c r="E55" s="101">
        <v>265950</v>
      </c>
      <c r="F55" s="101">
        <v>88500</v>
      </c>
      <c r="G55" s="101">
        <v>1211880</v>
      </c>
      <c r="H55" s="101">
        <f t="shared" si="48"/>
        <v>1566330</v>
      </c>
    </row>
    <row r="56" spans="2:8" x14ac:dyDescent="0.2">
      <c r="B56" s="16">
        <v>224</v>
      </c>
      <c r="C56" s="17" t="s">
        <v>59</v>
      </c>
      <c r="D56" s="98">
        <f t="shared" ref="D56:H56" si="49">+D57+D58+D59</f>
        <v>1750000</v>
      </c>
      <c r="E56" s="98">
        <f t="shared" si="49"/>
        <v>185638</v>
      </c>
      <c r="F56" s="98">
        <f t="shared" si="49"/>
        <v>46909.02</v>
      </c>
      <c r="G56" s="98">
        <f t="shared" si="49"/>
        <v>26762.05</v>
      </c>
      <c r="H56" s="98">
        <f t="shared" si="49"/>
        <v>259309.06999999998</v>
      </c>
    </row>
    <row r="57" spans="2:8" x14ac:dyDescent="0.2">
      <c r="B57" s="14" t="s">
        <v>60</v>
      </c>
      <c r="C57" s="15" t="s">
        <v>211</v>
      </c>
      <c r="D57" s="115">
        <v>1500000</v>
      </c>
      <c r="E57" s="115">
        <v>109838</v>
      </c>
      <c r="F57" s="115">
        <v>45279.02</v>
      </c>
      <c r="G57" s="115">
        <v>24612.05</v>
      </c>
      <c r="H57" s="115">
        <f t="shared" ref="H57:H59" si="50">+E57+F57+G57</f>
        <v>179729.06999999998</v>
      </c>
    </row>
    <row r="58" spans="2:8" x14ac:dyDescent="0.2">
      <c r="B58" s="14" t="s">
        <v>287</v>
      </c>
      <c r="C58" s="15" t="s">
        <v>288</v>
      </c>
      <c r="D58" s="115">
        <v>100000</v>
      </c>
      <c r="E58" s="115">
        <v>24000</v>
      </c>
      <c r="F58" s="115">
        <v>1630</v>
      </c>
      <c r="G58" s="115">
        <v>200</v>
      </c>
      <c r="H58" s="115">
        <f t="shared" si="50"/>
        <v>25830</v>
      </c>
    </row>
    <row r="59" spans="2:8" x14ac:dyDescent="0.2">
      <c r="B59" s="14" t="s">
        <v>61</v>
      </c>
      <c r="C59" s="15" t="s">
        <v>62</v>
      </c>
      <c r="D59" s="93">
        <v>150000</v>
      </c>
      <c r="E59" s="93">
        <v>51800</v>
      </c>
      <c r="F59" s="93">
        <v>0</v>
      </c>
      <c r="G59" s="93">
        <v>1950</v>
      </c>
      <c r="H59" s="93">
        <f t="shared" si="50"/>
        <v>53750</v>
      </c>
    </row>
    <row r="60" spans="2:8" ht="15.75" customHeight="1" x14ac:dyDescent="0.2">
      <c r="B60" s="16">
        <v>225</v>
      </c>
      <c r="C60" s="71" t="s">
        <v>63</v>
      </c>
      <c r="D60" s="98">
        <f t="shared" ref="D60:H60" si="51">SUM(D61:D68)</f>
        <v>3640003</v>
      </c>
      <c r="E60" s="98">
        <f t="shared" si="51"/>
        <v>46000</v>
      </c>
      <c r="F60" s="98">
        <f t="shared" si="51"/>
        <v>144569.72</v>
      </c>
      <c r="G60" s="98">
        <f t="shared" si="51"/>
        <v>1173881.8994</v>
      </c>
      <c r="H60" s="98">
        <f t="shared" si="51"/>
        <v>1364451.6194</v>
      </c>
    </row>
    <row r="61" spans="2:8" ht="15" customHeight="1" x14ac:dyDescent="0.2">
      <c r="B61" s="24" t="s">
        <v>64</v>
      </c>
      <c r="C61" s="87" t="s">
        <v>212</v>
      </c>
      <c r="D61" s="93">
        <v>150000</v>
      </c>
      <c r="E61" s="93">
        <v>0</v>
      </c>
      <c r="F61" s="93">
        <v>0</v>
      </c>
      <c r="G61" s="93">
        <v>26662.91</v>
      </c>
      <c r="H61" s="93">
        <f t="shared" ref="H61:H68" si="52">+E61+F61+G61</f>
        <v>26662.91</v>
      </c>
    </row>
    <row r="62" spans="2:8" ht="28.5" customHeight="1" x14ac:dyDescent="0.2">
      <c r="B62" s="14" t="s">
        <v>189</v>
      </c>
      <c r="C62" s="72" t="s">
        <v>213</v>
      </c>
      <c r="D62" s="115">
        <v>150000</v>
      </c>
      <c r="E62" s="115">
        <v>16000</v>
      </c>
      <c r="F62" s="115">
        <v>0</v>
      </c>
      <c r="G62" s="115">
        <v>60911.989400000006</v>
      </c>
      <c r="H62" s="115">
        <f t="shared" si="52"/>
        <v>76911.989400000006</v>
      </c>
    </row>
    <row r="63" spans="2:8" ht="17.25" customHeight="1" x14ac:dyDescent="0.2">
      <c r="B63" s="14" t="s">
        <v>304</v>
      </c>
      <c r="C63" s="72" t="s">
        <v>305</v>
      </c>
      <c r="D63" s="115">
        <v>360000</v>
      </c>
      <c r="E63" s="115">
        <v>0</v>
      </c>
      <c r="F63" s="115">
        <v>0</v>
      </c>
      <c r="G63" s="115">
        <v>65372</v>
      </c>
      <c r="H63" s="115">
        <f t="shared" si="52"/>
        <v>65372</v>
      </c>
    </row>
    <row r="64" spans="2:8" ht="19.5" customHeight="1" x14ac:dyDescent="0.2">
      <c r="B64" s="24" t="s">
        <v>190</v>
      </c>
      <c r="C64" s="73" t="s">
        <v>306</v>
      </c>
      <c r="D64" s="93">
        <v>270000</v>
      </c>
      <c r="E64" s="93">
        <v>0</v>
      </c>
      <c r="F64" s="93">
        <v>0</v>
      </c>
      <c r="G64" s="93">
        <v>0</v>
      </c>
      <c r="H64" s="93">
        <f t="shared" si="52"/>
        <v>0</v>
      </c>
    </row>
    <row r="65" spans="2:10" ht="19.5" customHeight="1" x14ac:dyDescent="0.2">
      <c r="B65" s="24" t="s">
        <v>307</v>
      </c>
      <c r="C65" s="73" t="s">
        <v>309</v>
      </c>
      <c r="D65" s="93">
        <v>120000</v>
      </c>
      <c r="E65" s="93">
        <v>0</v>
      </c>
      <c r="F65" s="93">
        <v>0</v>
      </c>
      <c r="G65" s="93">
        <v>0</v>
      </c>
      <c r="H65" s="93">
        <f t="shared" si="52"/>
        <v>0</v>
      </c>
    </row>
    <row r="66" spans="2:10" ht="21.75" customHeight="1" x14ac:dyDescent="0.2">
      <c r="B66" s="24" t="s">
        <v>289</v>
      </c>
      <c r="C66" s="73" t="s">
        <v>290</v>
      </c>
      <c r="D66" s="115">
        <v>490003</v>
      </c>
      <c r="E66" s="115">
        <v>30000</v>
      </c>
      <c r="F66" s="115">
        <v>30000</v>
      </c>
      <c r="G66" s="115">
        <v>30000</v>
      </c>
      <c r="H66" s="115">
        <f t="shared" si="52"/>
        <v>90000</v>
      </c>
      <c r="J66" s="83"/>
    </row>
    <row r="67" spans="2:10" ht="21.75" customHeight="1" x14ac:dyDescent="0.2">
      <c r="B67" s="24" t="s">
        <v>291</v>
      </c>
      <c r="C67" s="73" t="s">
        <v>308</v>
      </c>
      <c r="D67" s="115">
        <v>100000</v>
      </c>
      <c r="E67" s="115">
        <v>0</v>
      </c>
      <c r="F67" s="115">
        <v>0</v>
      </c>
      <c r="G67" s="115">
        <v>0</v>
      </c>
      <c r="H67" s="115">
        <f t="shared" si="52"/>
        <v>0</v>
      </c>
      <c r="J67" s="83"/>
    </row>
    <row r="68" spans="2:10" ht="16.5" customHeight="1" x14ac:dyDescent="0.2">
      <c r="B68" s="14" t="s">
        <v>65</v>
      </c>
      <c r="C68" s="72" t="s">
        <v>181</v>
      </c>
      <c r="D68" s="93">
        <v>2000000</v>
      </c>
      <c r="E68" s="93">
        <v>0</v>
      </c>
      <c r="F68" s="93">
        <v>114569.72</v>
      </c>
      <c r="G68" s="93">
        <v>990935</v>
      </c>
      <c r="H68" s="93">
        <f t="shared" si="52"/>
        <v>1105504.72</v>
      </c>
      <c r="I68" s="83"/>
      <c r="J68" s="83"/>
    </row>
    <row r="69" spans="2:10" x14ac:dyDescent="0.2">
      <c r="B69" s="16">
        <v>226</v>
      </c>
      <c r="C69" s="17" t="s">
        <v>66</v>
      </c>
      <c r="D69" s="98">
        <f t="shared" ref="D69:E69" si="53">+D70+D71</f>
        <v>60144080</v>
      </c>
      <c r="E69" s="98">
        <f t="shared" si="53"/>
        <v>0</v>
      </c>
      <c r="F69" s="98">
        <f t="shared" ref="F69" si="54">+F70+F71</f>
        <v>3568316.97</v>
      </c>
      <c r="G69" s="98">
        <f t="shared" ref="G69" si="55">+G70+G71</f>
        <v>6987237.8300000001</v>
      </c>
      <c r="H69" s="98">
        <f t="shared" ref="H69" si="56">+H70+H71</f>
        <v>10555554.800000001</v>
      </c>
      <c r="J69" s="83"/>
    </row>
    <row r="70" spans="2:10" x14ac:dyDescent="0.2">
      <c r="B70" s="14" t="s">
        <v>67</v>
      </c>
      <c r="C70" s="15" t="s">
        <v>214</v>
      </c>
      <c r="D70" s="93">
        <v>5000000</v>
      </c>
      <c r="E70" s="93">
        <v>0</v>
      </c>
      <c r="F70" s="93">
        <v>0</v>
      </c>
      <c r="G70" s="93">
        <v>0</v>
      </c>
      <c r="H70" s="93">
        <f t="shared" ref="H70:H71" si="57">+E70+F70+G70</f>
        <v>0</v>
      </c>
    </row>
    <row r="71" spans="2:10" ht="18" customHeight="1" x14ac:dyDescent="0.2">
      <c r="B71" s="14" t="s">
        <v>68</v>
      </c>
      <c r="C71" s="15" t="s">
        <v>215</v>
      </c>
      <c r="D71" s="93">
        <v>55144080</v>
      </c>
      <c r="E71" s="93">
        <v>0</v>
      </c>
      <c r="F71" s="93">
        <v>3568316.97</v>
      </c>
      <c r="G71" s="93">
        <v>6987237.8300000001</v>
      </c>
      <c r="H71" s="93">
        <f t="shared" si="57"/>
        <v>10555554.800000001</v>
      </c>
    </row>
    <row r="72" spans="2:10" ht="25.5" x14ac:dyDescent="0.2">
      <c r="B72" s="16">
        <v>227</v>
      </c>
      <c r="C72" s="20" t="s">
        <v>69</v>
      </c>
      <c r="D72" s="98">
        <f t="shared" ref="D72:E72" si="58">SUM(D73:D77)</f>
        <v>12400000</v>
      </c>
      <c r="E72" s="98">
        <f t="shared" si="58"/>
        <v>205150.27399999998</v>
      </c>
      <c r="F72" s="98">
        <f t="shared" ref="F72" si="59">SUM(F73:F77)</f>
        <v>370697.16200000001</v>
      </c>
      <c r="G72" s="98">
        <f t="shared" ref="G72" si="60">SUM(G73:G77)</f>
        <v>85771.40340000001</v>
      </c>
      <c r="H72" s="98">
        <f t="shared" ref="H72" si="61">SUM(H73:H77)</f>
        <v>661618.83939999994</v>
      </c>
    </row>
    <row r="73" spans="2:10" ht="13.5" customHeight="1" x14ac:dyDescent="0.2">
      <c r="B73" s="14" t="s">
        <v>70</v>
      </c>
      <c r="C73" s="55" t="s">
        <v>216</v>
      </c>
      <c r="D73" s="93">
        <v>7400000</v>
      </c>
      <c r="E73" s="93">
        <v>192947.46399999998</v>
      </c>
      <c r="F73" s="93">
        <v>0</v>
      </c>
      <c r="G73" s="93">
        <v>0</v>
      </c>
      <c r="H73" s="93">
        <f t="shared" ref="H73:H77" si="62">+E73+F73+G73</f>
        <v>192947.46399999998</v>
      </c>
    </row>
    <row r="74" spans="2:10" ht="13.5" customHeight="1" x14ac:dyDescent="0.2">
      <c r="B74" s="14" t="s">
        <v>71</v>
      </c>
      <c r="C74" s="55" t="s">
        <v>217</v>
      </c>
      <c r="D74" s="93">
        <v>1700000</v>
      </c>
      <c r="E74" s="93">
        <v>0</v>
      </c>
      <c r="F74" s="93">
        <v>0</v>
      </c>
      <c r="G74" s="93">
        <v>0</v>
      </c>
      <c r="H74" s="93">
        <f t="shared" si="62"/>
        <v>0</v>
      </c>
    </row>
    <row r="75" spans="2:10" ht="13.5" customHeight="1" x14ac:dyDescent="0.2">
      <c r="B75" s="14" t="s">
        <v>310</v>
      </c>
      <c r="C75" s="55" t="s">
        <v>311</v>
      </c>
      <c r="D75" s="93">
        <v>1300000</v>
      </c>
      <c r="E75" s="93">
        <v>0</v>
      </c>
      <c r="F75" s="93">
        <v>0</v>
      </c>
      <c r="G75" s="93">
        <v>0</v>
      </c>
      <c r="H75" s="93">
        <f t="shared" si="62"/>
        <v>0</v>
      </c>
    </row>
    <row r="76" spans="2:10" ht="13.5" customHeight="1" x14ac:dyDescent="0.2">
      <c r="B76" s="14" t="s">
        <v>72</v>
      </c>
      <c r="C76" s="55" t="s">
        <v>218</v>
      </c>
      <c r="D76" s="93">
        <v>1500000</v>
      </c>
      <c r="E76" s="93">
        <v>12202.81</v>
      </c>
      <c r="F76" s="93">
        <v>365387.16200000001</v>
      </c>
      <c r="G76" s="93">
        <v>80461.40340000001</v>
      </c>
      <c r="H76" s="93">
        <f t="shared" si="62"/>
        <v>458051.37540000002</v>
      </c>
    </row>
    <row r="77" spans="2:10" ht="13.5" customHeight="1" x14ac:dyDescent="0.2">
      <c r="B77" s="14" t="s">
        <v>73</v>
      </c>
      <c r="C77" s="55" t="s">
        <v>219</v>
      </c>
      <c r="D77" s="93">
        <v>500000</v>
      </c>
      <c r="E77" s="93">
        <v>0</v>
      </c>
      <c r="F77" s="93">
        <v>5310</v>
      </c>
      <c r="G77" s="93">
        <v>5310</v>
      </c>
      <c r="H77" s="93">
        <f t="shared" si="62"/>
        <v>10620</v>
      </c>
    </row>
    <row r="78" spans="2:10" x14ac:dyDescent="0.2">
      <c r="B78" s="16">
        <v>228</v>
      </c>
      <c r="C78" s="57" t="s">
        <v>74</v>
      </c>
      <c r="D78" s="98">
        <f t="shared" ref="D78:H78" si="63">+D79+D80+D81+D82+D83+D89</f>
        <v>28983384</v>
      </c>
      <c r="E78" s="98">
        <f t="shared" si="63"/>
        <v>5281113.3410957996</v>
      </c>
      <c r="F78" s="98">
        <f t="shared" si="63"/>
        <v>630931.22459999996</v>
      </c>
      <c r="G78" s="98">
        <f>+G79+G80+G81+G82+G83+G89</f>
        <v>958544.61379999993</v>
      </c>
      <c r="H78" s="98">
        <f t="shared" si="63"/>
        <v>6870589.1794957994</v>
      </c>
    </row>
    <row r="79" spans="2:10" x14ac:dyDescent="0.2">
      <c r="B79" s="14" t="s">
        <v>75</v>
      </c>
      <c r="C79" s="15" t="s">
        <v>220</v>
      </c>
      <c r="D79" s="93">
        <v>2000000</v>
      </c>
      <c r="E79" s="93">
        <v>121285.48000000003</v>
      </c>
      <c r="F79" s="93">
        <v>91724.139999999985</v>
      </c>
      <c r="G79" s="93">
        <v>181314.56</v>
      </c>
      <c r="H79" s="93">
        <f t="shared" ref="H79:H82" si="64">+E79+F79+G79</f>
        <v>394324.18</v>
      </c>
    </row>
    <row r="80" spans="2:10" x14ac:dyDescent="0.2">
      <c r="B80" s="14" t="s">
        <v>76</v>
      </c>
      <c r="C80" s="23" t="s">
        <v>221</v>
      </c>
      <c r="D80" s="93">
        <v>400000</v>
      </c>
      <c r="E80" s="93">
        <v>24113.854600000002</v>
      </c>
      <c r="F80" s="93">
        <v>30120.786199999999</v>
      </c>
      <c r="G80" s="93">
        <v>6984.9982</v>
      </c>
      <c r="H80" s="93">
        <f t="shared" si="64"/>
        <v>61219.639000000003</v>
      </c>
    </row>
    <row r="81" spans="2:8" x14ac:dyDescent="0.2">
      <c r="B81" s="14" t="s">
        <v>77</v>
      </c>
      <c r="C81" s="23" t="s">
        <v>222</v>
      </c>
      <c r="D81" s="93">
        <v>7353384</v>
      </c>
      <c r="E81" s="93">
        <v>546439.00649579999</v>
      </c>
      <c r="F81" s="93">
        <v>378516.29839999997</v>
      </c>
      <c r="G81" s="93">
        <v>10308.387999999999</v>
      </c>
      <c r="H81" s="93">
        <f t="shared" si="64"/>
        <v>935263.69289579999</v>
      </c>
    </row>
    <row r="82" spans="2:8" x14ac:dyDescent="0.2">
      <c r="B82" s="114" t="s">
        <v>292</v>
      </c>
      <c r="C82" s="23" t="s">
        <v>293</v>
      </c>
      <c r="D82" s="115">
        <v>200000</v>
      </c>
      <c r="E82" s="115">
        <v>0</v>
      </c>
      <c r="F82" s="115">
        <v>0</v>
      </c>
      <c r="G82" s="115">
        <v>0</v>
      </c>
      <c r="H82" s="115">
        <f t="shared" si="64"/>
        <v>0</v>
      </c>
    </row>
    <row r="83" spans="2:8" x14ac:dyDescent="0.2">
      <c r="B83" s="27">
        <v>2287</v>
      </c>
      <c r="C83" s="28" t="s">
        <v>78</v>
      </c>
      <c r="D83" s="99">
        <f t="shared" ref="D83:H83" si="65">+D84+D85+D86+D87+D88</f>
        <v>11130000</v>
      </c>
      <c r="E83" s="99">
        <f t="shared" si="65"/>
        <v>4589275</v>
      </c>
      <c r="F83" s="99">
        <f t="shared" si="65"/>
        <v>130570</v>
      </c>
      <c r="G83" s="99">
        <f t="shared" si="65"/>
        <v>757936.66759999993</v>
      </c>
      <c r="H83" s="99">
        <f t="shared" si="65"/>
        <v>5477781.6675999993</v>
      </c>
    </row>
    <row r="84" spans="2:8" x14ac:dyDescent="0.2">
      <c r="B84" s="24" t="s">
        <v>294</v>
      </c>
      <c r="C84" s="25" t="s">
        <v>78</v>
      </c>
      <c r="D84" s="93">
        <v>100000</v>
      </c>
      <c r="E84" s="93">
        <v>0</v>
      </c>
      <c r="F84" s="93">
        <v>0</v>
      </c>
      <c r="G84" s="93">
        <v>0</v>
      </c>
      <c r="H84" s="93">
        <f t="shared" ref="H84:H88" si="66">+E84+F84+G84</f>
        <v>0</v>
      </c>
    </row>
    <row r="85" spans="2:8" x14ac:dyDescent="0.2">
      <c r="B85" s="14" t="s">
        <v>79</v>
      </c>
      <c r="C85" s="15" t="s">
        <v>223</v>
      </c>
      <c r="D85" s="93">
        <v>1000000</v>
      </c>
      <c r="E85" s="93">
        <v>0</v>
      </c>
      <c r="F85" s="93">
        <v>0</v>
      </c>
      <c r="G85" s="93">
        <v>481969.99699999997</v>
      </c>
      <c r="H85" s="93">
        <f t="shared" si="66"/>
        <v>481969.99699999997</v>
      </c>
    </row>
    <row r="86" spans="2:8" x14ac:dyDescent="0.2">
      <c r="B86" s="14" t="s">
        <v>80</v>
      </c>
      <c r="C86" s="15" t="s">
        <v>319</v>
      </c>
      <c r="D86" s="93">
        <v>7030000</v>
      </c>
      <c r="E86" s="93">
        <v>4345275</v>
      </c>
      <c r="F86" s="93">
        <v>0</v>
      </c>
      <c r="G86" s="93">
        <v>500</v>
      </c>
      <c r="H86" s="93">
        <f t="shared" si="66"/>
        <v>4345775</v>
      </c>
    </row>
    <row r="87" spans="2:8" x14ac:dyDescent="0.2">
      <c r="B87" s="14" t="s">
        <v>81</v>
      </c>
      <c r="C87" s="29" t="s">
        <v>225</v>
      </c>
      <c r="D87" s="93">
        <v>1000000</v>
      </c>
      <c r="E87" s="93">
        <v>0</v>
      </c>
      <c r="F87" s="93">
        <v>0</v>
      </c>
      <c r="G87" s="93">
        <v>0</v>
      </c>
      <c r="H87" s="93">
        <f t="shared" si="66"/>
        <v>0</v>
      </c>
    </row>
    <row r="88" spans="2:8" x14ac:dyDescent="0.2">
      <c r="B88" s="14" t="s">
        <v>82</v>
      </c>
      <c r="C88" s="15" t="s">
        <v>226</v>
      </c>
      <c r="D88" s="93">
        <v>2000000</v>
      </c>
      <c r="E88" s="93">
        <v>244000</v>
      </c>
      <c r="F88" s="93">
        <v>130570</v>
      </c>
      <c r="G88" s="93">
        <v>275466.67059999995</v>
      </c>
      <c r="H88" s="93">
        <f t="shared" si="66"/>
        <v>650036.67059999995</v>
      </c>
    </row>
    <row r="89" spans="2:8" x14ac:dyDescent="0.2">
      <c r="B89" s="18">
        <v>2288</v>
      </c>
      <c r="C89" s="19" t="s">
        <v>83</v>
      </c>
      <c r="D89" s="99">
        <f t="shared" ref="D89:H89" si="67">+D90</f>
        <v>7900000</v>
      </c>
      <c r="E89" s="99">
        <f t="shared" si="67"/>
        <v>0</v>
      </c>
      <c r="F89" s="99">
        <f t="shared" si="67"/>
        <v>0</v>
      </c>
      <c r="G89" s="99">
        <f t="shared" si="67"/>
        <v>2000</v>
      </c>
      <c r="H89" s="99">
        <f t="shared" si="67"/>
        <v>2000</v>
      </c>
    </row>
    <row r="90" spans="2:8" x14ac:dyDescent="0.2">
      <c r="B90" s="14" t="s">
        <v>84</v>
      </c>
      <c r="C90" s="15" t="s">
        <v>85</v>
      </c>
      <c r="D90" s="93">
        <v>7900000</v>
      </c>
      <c r="E90" s="93">
        <v>0</v>
      </c>
      <c r="F90" s="93">
        <v>0</v>
      </c>
      <c r="G90" s="93">
        <v>2000</v>
      </c>
      <c r="H90" s="93">
        <f t="shared" ref="H90" si="68">+E90+F90+G90</f>
        <v>2000</v>
      </c>
    </row>
    <row r="91" spans="2:8" x14ac:dyDescent="0.2">
      <c r="B91" s="21">
        <v>229</v>
      </c>
      <c r="C91" s="22" t="s">
        <v>227</v>
      </c>
      <c r="D91" s="97">
        <f t="shared" ref="D91:H91" si="69">+D92+D94</f>
        <v>10900000</v>
      </c>
      <c r="E91" s="97">
        <f t="shared" si="69"/>
        <v>0</v>
      </c>
      <c r="F91" s="97">
        <f t="shared" si="69"/>
        <v>718053.6</v>
      </c>
      <c r="G91" s="97">
        <f t="shared" si="69"/>
        <v>189405.95</v>
      </c>
      <c r="H91" s="97">
        <f t="shared" si="69"/>
        <v>907459.55</v>
      </c>
    </row>
    <row r="92" spans="2:8" s="56" customFormat="1" x14ac:dyDescent="0.2">
      <c r="B92" s="16">
        <v>2291</v>
      </c>
      <c r="C92" s="17" t="s">
        <v>320</v>
      </c>
      <c r="D92" s="98">
        <f t="shared" ref="D92:H92" si="70">+D93</f>
        <v>1000000</v>
      </c>
      <c r="E92" s="98">
        <f t="shared" si="70"/>
        <v>0</v>
      </c>
      <c r="F92" s="98">
        <f t="shared" si="70"/>
        <v>0</v>
      </c>
      <c r="G92" s="98">
        <f t="shared" si="70"/>
        <v>0</v>
      </c>
      <c r="H92" s="98">
        <f t="shared" si="70"/>
        <v>0</v>
      </c>
    </row>
    <row r="93" spans="2:8" s="56" customFormat="1" x14ac:dyDescent="0.2">
      <c r="B93" s="14" t="s">
        <v>321</v>
      </c>
      <c r="C93" s="15" t="s">
        <v>320</v>
      </c>
      <c r="D93" s="93">
        <v>1000000</v>
      </c>
      <c r="E93" s="93">
        <v>0</v>
      </c>
      <c r="F93" s="93">
        <v>0</v>
      </c>
      <c r="G93" s="93">
        <v>0</v>
      </c>
      <c r="H93" s="93">
        <f t="shared" ref="H93" si="71">+E93+F93+G93</f>
        <v>0</v>
      </c>
    </row>
    <row r="94" spans="2:8" s="56" customFormat="1" x14ac:dyDescent="0.2">
      <c r="B94" s="16">
        <v>2292</v>
      </c>
      <c r="C94" s="17" t="s">
        <v>322</v>
      </c>
      <c r="D94" s="98">
        <f t="shared" ref="D94:H94" si="72">+D95+D96</f>
        <v>9900000</v>
      </c>
      <c r="E94" s="98">
        <f t="shared" si="72"/>
        <v>0</v>
      </c>
      <c r="F94" s="98">
        <f t="shared" si="72"/>
        <v>718053.6</v>
      </c>
      <c r="G94" s="98">
        <f t="shared" si="72"/>
        <v>189405.95</v>
      </c>
      <c r="H94" s="98">
        <f t="shared" si="72"/>
        <v>907459.55</v>
      </c>
    </row>
    <row r="95" spans="2:8" x14ac:dyDescent="0.2">
      <c r="B95" s="114" t="s">
        <v>316</v>
      </c>
      <c r="C95" s="15" t="s">
        <v>315</v>
      </c>
      <c r="D95" s="115">
        <v>6000000</v>
      </c>
      <c r="E95" s="115">
        <v>0</v>
      </c>
      <c r="F95" s="115">
        <v>0</v>
      </c>
      <c r="G95" s="115">
        <v>189405.95</v>
      </c>
      <c r="H95" s="115">
        <f t="shared" ref="H95:H96" si="73">+E95+F95+G95</f>
        <v>189405.95</v>
      </c>
    </row>
    <row r="96" spans="2:8" x14ac:dyDescent="0.2">
      <c r="B96" s="14" t="s">
        <v>86</v>
      </c>
      <c r="C96" s="15" t="s">
        <v>228</v>
      </c>
      <c r="D96" s="93">
        <v>3900000</v>
      </c>
      <c r="E96" s="93">
        <v>0</v>
      </c>
      <c r="F96" s="93">
        <v>718053.6</v>
      </c>
      <c r="G96" s="93">
        <v>0</v>
      </c>
      <c r="H96" s="93">
        <f t="shared" si="73"/>
        <v>718053.6</v>
      </c>
    </row>
    <row r="97" spans="2:8" x14ac:dyDescent="0.2">
      <c r="B97" s="21">
        <v>23</v>
      </c>
      <c r="C97" s="22" t="s">
        <v>87</v>
      </c>
      <c r="D97" s="97">
        <f t="shared" ref="D97:H97" si="74">+D98+D104+D109+D115+D117+D122+D139+D147</f>
        <v>32521999</v>
      </c>
      <c r="E97" s="97">
        <f t="shared" si="74"/>
        <v>1681733.8788000001</v>
      </c>
      <c r="F97" s="97">
        <f t="shared" si="74"/>
        <v>5411051.6856200024</v>
      </c>
      <c r="G97" s="97">
        <f t="shared" si="74"/>
        <v>1581392.3410000019</v>
      </c>
      <c r="H97" s="97">
        <f t="shared" si="74"/>
        <v>8674177.9054200035</v>
      </c>
    </row>
    <row r="98" spans="2:8" x14ac:dyDescent="0.2">
      <c r="B98" s="16">
        <v>231</v>
      </c>
      <c r="C98" s="20" t="s">
        <v>88</v>
      </c>
      <c r="D98" s="98">
        <f t="shared" ref="D98:E98" si="75">+D99+D100</f>
        <v>3121000</v>
      </c>
      <c r="E98" s="98">
        <f t="shared" si="75"/>
        <v>193098.83059999999</v>
      </c>
      <c r="F98" s="98">
        <f t="shared" ref="F98" si="76">+F99+F100</f>
        <v>624817.20402000006</v>
      </c>
      <c r="G98" s="98">
        <f t="shared" ref="G98" si="77">+G99+G100</f>
        <v>236787.3014</v>
      </c>
      <c r="H98" s="98">
        <f t="shared" ref="H98" si="78">+H99+H100</f>
        <v>1054703.33602</v>
      </c>
    </row>
    <row r="99" spans="2:8" x14ac:dyDescent="0.2">
      <c r="B99" s="14" t="s">
        <v>89</v>
      </c>
      <c r="C99" s="15" t="s">
        <v>229</v>
      </c>
      <c r="D99" s="93">
        <v>2721000</v>
      </c>
      <c r="E99" s="93">
        <v>193011.51059999998</v>
      </c>
      <c r="F99" s="93">
        <v>527411.21102000005</v>
      </c>
      <c r="G99" s="93">
        <v>225112.3014</v>
      </c>
      <c r="H99" s="93">
        <f t="shared" ref="H99" si="79">+E99+F99+G99</f>
        <v>945535.02301999996</v>
      </c>
    </row>
    <row r="100" spans="2:8" x14ac:dyDescent="0.2">
      <c r="B100" s="18">
        <v>2313</v>
      </c>
      <c r="C100" s="19" t="s">
        <v>90</v>
      </c>
      <c r="D100" s="99">
        <f t="shared" ref="D100:E100" si="80">SUM(D101:D103)</f>
        <v>400000</v>
      </c>
      <c r="E100" s="99">
        <f t="shared" si="80"/>
        <v>87.32</v>
      </c>
      <c r="F100" s="99">
        <f t="shared" ref="F100" si="81">SUM(F101:F103)</f>
        <v>97405.993000000002</v>
      </c>
      <c r="G100" s="99">
        <f t="shared" ref="G100" si="82">SUM(G101:G103)</f>
        <v>11675</v>
      </c>
      <c r="H100" s="99">
        <f t="shared" ref="H100" si="83">SUM(H101:H103)</f>
        <v>109168.31299999999</v>
      </c>
    </row>
    <row r="101" spans="2:8" x14ac:dyDescent="0.2">
      <c r="B101" s="14" t="s">
        <v>91</v>
      </c>
      <c r="C101" s="15" t="s">
        <v>230</v>
      </c>
      <c r="D101" s="93">
        <v>50000</v>
      </c>
      <c r="E101" s="93">
        <v>0</v>
      </c>
      <c r="F101" s="93">
        <v>0</v>
      </c>
      <c r="G101" s="93">
        <v>0</v>
      </c>
      <c r="H101" s="93">
        <f t="shared" ref="H101:H103" si="84">+E101+F101+G101</f>
        <v>0</v>
      </c>
    </row>
    <row r="102" spans="2:8" x14ac:dyDescent="0.2">
      <c r="B102" s="24" t="s">
        <v>92</v>
      </c>
      <c r="C102" s="25" t="s">
        <v>231</v>
      </c>
      <c r="D102" s="93">
        <v>50000</v>
      </c>
      <c r="E102" s="93">
        <v>0</v>
      </c>
      <c r="F102" s="93">
        <v>95894</v>
      </c>
      <c r="G102" s="93">
        <v>11675</v>
      </c>
      <c r="H102" s="93">
        <f t="shared" si="84"/>
        <v>107569</v>
      </c>
    </row>
    <row r="103" spans="2:8" x14ac:dyDescent="0.2">
      <c r="B103" s="24" t="s">
        <v>93</v>
      </c>
      <c r="C103" s="25" t="s">
        <v>232</v>
      </c>
      <c r="D103" s="93">
        <v>300000</v>
      </c>
      <c r="E103" s="93">
        <v>87.32</v>
      </c>
      <c r="F103" s="93">
        <v>1511.9929999999999</v>
      </c>
      <c r="G103" s="93">
        <v>0</v>
      </c>
      <c r="H103" s="93">
        <f t="shared" si="84"/>
        <v>1599.3129999999999</v>
      </c>
    </row>
    <row r="104" spans="2:8" ht="18" customHeight="1" x14ac:dyDescent="0.2">
      <c r="B104" s="16">
        <v>232</v>
      </c>
      <c r="C104" s="74" t="s">
        <v>94</v>
      </c>
      <c r="D104" s="98">
        <f t="shared" ref="D104:E104" si="85">SUM(D105:D108)</f>
        <v>550000</v>
      </c>
      <c r="E104" s="98">
        <f t="shared" si="85"/>
        <v>167.56</v>
      </c>
      <c r="F104" s="98">
        <f t="shared" ref="F104" si="86">SUM(F105:F108)</f>
        <v>0</v>
      </c>
      <c r="G104" s="98">
        <f t="shared" ref="G104" si="87">SUM(G105:G108)</f>
        <v>77172</v>
      </c>
      <c r="H104" s="98">
        <f t="shared" ref="H104" si="88">SUM(H105:H108)</f>
        <v>77339.56</v>
      </c>
    </row>
    <row r="105" spans="2:8" x14ac:dyDescent="0.2">
      <c r="B105" s="14" t="s">
        <v>95</v>
      </c>
      <c r="C105" s="15" t="s">
        <v>233</v>
      </c>
      <c r="D105" s="93">
        <v>50000</v>
      </c>
      <c r="E105" s="93">
        <v>0</v>
      </c>
      <c r="F105" s="93">
        <v>0</v>
      </c>
      <c r="G105" s="93">
        <v>0</v>
      </c>
      <c r="H105" s="93">
        <f t="shared" ref="H105:H108" si="89">+E105+F105+G105</f>
        <v>0</v>
      </c>
    </row>
    <row r="106" spans="2:8" x14ac:dyDescent="0.2">
      <c r="B106" s="24" t="s">
        <v>96</v>
      </c>
      <c r="C106" s="15" t="s">
        <v>234</v>
      </c>
      <c r="D106" s="93">
        <v>200000</v>
      </c>
      <c r="E106" s="93">
        <v>167.56</v>
      </c>
      <c r="F106" s="93">
        <v>0</v>
      </c>
      <c r="G106" s="93">
        <v>77172</v>
      </c>
      <c r="H106" s="93">
        <f t="shared" si="89"/>
        <v>77339.56</v>
      </c>
    </row>
    <row r="107" spans="2:8" x14ac:dyDescent="0.2">
      <c r="B107" s="14" t="s">
        <v>97</v>
      </c>
      <c r="C107" s="15" t="s">
        <v>235</v>
      </c>
      <c r="D107" s="93">
        <v>200000</v>
      </c>
      <c r="E107" s="93">
        <v>0</v>
      </c>
      <c r="F107" s="93">
        <v>0</v>
      </c>
      <c r="G107" s="93">
        <v>0</v>
      </c>
      <c r="H107" s="93">
        <f t="shared" si="89"/>
        <v>0</v>
      </c>
    </row>
    <row r="108" spans="2:8" x14ac:dyDescent="0.2">
      <c r="B108" s="24" t="s">
        <v>98</v>
      </c>
      <c r="C108" s="15" t="s">
        <v>99</v>
      </c>
      <c r="D108" s="93">
        <v>100000</v>
      </c>
      <c r="E108" s="93">
        <v>0</v>
      </c>
      <c r="F108" s="93">
        <v>0</v>
      </c>
      <c r="G108" s="93">
        <v>0</v>
      </c>
      <c r="H108" s="93">
        <f t="shared" si="89"/>
        <v>0</v>
      </c>
    </row>
    <row r="109" spans="2:8" x14ac:dyDescent="0.2">
      <c r="B109" s="16">
        <v>233</v>
      </c>
      <c r="C109" s="57" t="s">
        <v>236</v>
      </c>
      <c r="D109" s="98">
        <f t="shared" ref="D109:E109" si="90">SUM(D110:D114)</f>
        <v>1051000</v>
      </c>
      <c r="E109" s="98">
        <f t="shared" si="90"/>
        <v>93359.682000000001</v>
      </c>
      <c r="F109" s="98">
        <f t="shared" ref="F109" si="91">SUM(F110:F114)</f>
        <v>522543.8982</v>
      </c>
      <c r="G109" s="98">
        <f t="shared" ref="G109" si="92">SUM(G110:G114)</f>
        <v>79660.354200000002</v>
      </c>
      <c r="H109" s="98">
        <f t="shared" ref="H109" si="93">SUM(H110:H114)</f>
        <v>695563.93439999991</v>
      </c>
    </row>
    <row r="110" spans="2:8" x14ac:dyDescent="0.2">
      <c r="B110" s="14" t="s">
        <v>100</v>
      </c>
      <c r="C110" s="15" t="s">
        <v>237</v>
      </c>
      <c r="D110" s="93">
        <v>500000</v>
      </c>
      <c r="E110" s="93">
        <v>0</v>
      </c>
      <c r="F110" s="93">
        <v>444588.6</v>
      </c>
      <c r="G110" s="93">
        <v>0</v>
      </c>
      <c r="H110" s="93">
        <f t="shared" ref="H110:H114" si="94">+E110+F110+G110</f>
        <v>444588.6</v>
      </c>
    </row>
    <row r="111" spans="2:8" x14ac:dyDescent="0.2">
      <c r="B111" s="14" t="s">
        <v>101</v>
      </c>
      <c r="C111" s="29" t="s">
        <v>238</v>
      </c>
      <c r="D111" s="93">
        <v>200000</v>
      </c>
      <c r="E111" s="93">
        <v>93359.682000000001</v>
      </c>
      <c r="F111" s="93">
        <v>77955.298200000005</v>
      </c>
      <c r="G111" s="93">
        <v>79660.354200000002</v>
      </c>
      <c r="H111" s="93">
        <f t="shared" si="94"/>
        <v>250975.33439999999</v>
      </c>
    </row>
    <row r="112" spans="2:8" x14ac:dyDescent="0.2">
      <c r="B112" s="14" t="s">
        <v>102</v>
      </c>
      <c r="C112" s="15" t="s">
        <v>239</v>
      </c>
      <c r="D112" s="93">
        <v>200000</v>
      </c>
      <c r="E112" s="93">
        <v>0</v>
      </c>
      <c r="F112" s="93">
        <v>0</v>
      </c>
      <c r="G112" s="93">
        <v>0</v>
      </c>
      <c r="H112" s="93">
        <f t="shared" si="94"/>
        <v>0</v>
      </c>
    </row>
    <row r="113" spans="2:9" x14ac:dyDescent="0.2">
      <c r="B113" s="14" t="s">
        <v>103</v>
      </c>
      <c r="C113" s="15" t="s">
        <v>240</v>
      </c>
      <c r="D113" s="93">
        <v>100000</v>
      </c>
      <c r="E113" s="93">
        <v>0</v>
      </c>
      <c r="F113" s="93">
        <v>0</v>
      </c>
      <c r="G113" s="93">
        <v>0</v>
      </c>
      <c r="H113" s="93">
        <f t="shared" si="94"/>
        <v>0</v>
      </c>
    </row>
    <row r="114" spans="2:9" x14ac:dyDescent="0.2">
      <c r="B114" s="24" t="s">
        <v>104</v>
      </c>
      <c r="C114" s="15" t="s">
        <v>241</v>
      </c>
      <c r="D114" s="93">
        <v>51000</v>
      </c>
      <c r="E114" s="93">
        <v>0</v>
      </c>
      <c r="F114" s="93">
        <v>0</v>
      </c>
      <c r="G114" s="93">
        <v>0</v>
      </c>
      <c r="H114" s="93">
        <f t="shared" si="94"/>
        <v>0</v>
      </c>
    </row>
    <row r="115" spans="2:9" x14ac:dyDescent="0.2">
      <c r="B115" s="16">
        <v>234</v>
      </c>
      <c r="C115" s="74" t="s">
        <v>105</v>
      </c>
      <c r="D115" s="98">
        <f t="shared" ref="D115:H115" si="95">+D116</f>
        <v>100000</v>
      </c>
      <c r="E115" s="98">
        <f t="shared" si="95"/>
        <v>0</v>
      </c>
      <c r="F115" s="98">
        <f t="shared" si="95"/>
        <v>1286.1500000000001</v>
      </c>
      <c r="G115" s="98">
        <f t="shared" si="95"/>
        <v>0</v>
      </c>
      <c r="H115" s="98">
        <f t="shared" si="95"/>
        <v>1286.1500000000001</v>
      </c>
    </row>
    <row r="116" spans="2:9" x14ac:dyDescent="0.2">
      <c r="B116" s="24" t="s">
        <v>106</v>
      </c>
      <c r="C116" s="25" t="s">
        <v>242</v>
      </c>
      <c r="D116" s="93">
        <v>100000</v>
      </c>
      <c r="E116" s="93">
        <v>0</v>
      </c>
      <c r="F116" s="93">
        <v>1286.1500000000001</v>
      </c>
      <c r="G116" s="93">
        <v>0</v>
      </c>
      <c r="H116" s="93">
        <f t="shared" ref="H116" si="96">+E116+F116+G116</f>
        <v>1286.1500000000001</v>
      </c>
    </row>
    <row r="117" spans="2:9" x14ac:dyDescent="0.2">
      <c r="B117" s="16">
        <v>235</v>
      </c>
      <c r="C117" s="57" t="s">
        <v>185</v>
      </c>
      <c r="D117" s="98">
        <f t="shared" ref="D117:E117" si="97">+D118+D119+D120+D121</f>
        <v>1199000</v>
      </c>
      <c r="E117" s="98">
        <f t="shared" si="97"/>
        <v>75853.668600000005</v>
      </c>
      <c r="F117" s="98">
        <f t="shared" ref="F117" si="98">+F118+F119+F120+F121</f>
        <v>6138.9753999999994</v>
      </c>
      <c r="G117" s="98">
        <f t="shared" ref="G117" si="99">+G118+G119+G120+G121</f>
        <v>3238.9740000000002</v>
      </c>
      <c r="H117" s="98">
        <f t="shared" ref="H117" si="100">+H118+H119+H120+H121</f>
        <v>85231.618000000002</v>
      </c>
    </row>
    <row r="118" spans="2:9" x14ac:dyDescent="0.2">
      <c r="B118" s="24" t="s">
        <v>107</v>
      </c>
      <c r="C118" s="25" t="s">
        <v>243</v>
      </c>
      <c r="D118" s="93">
        <v>50000</v>
      </c>
      <c r="E118" s="93">
        <v>0</v>
      </c>
      <c r="F118" s="93">
        <v>0</v>
      </c>
      <c r="G118" s="93">
        <v>0</v>
      </c>
      <c r="H118" s="93">
        <f t="shared" ref="H118:H121" si="101">+E118+F118+G118</f>
        <v>0</v>
      </c>
    </row>
    <row r="119" spans="2:9" x14ac:dyDescent="0.2">
      <c r="B119" s="14" t="s">
        <v>108</v>
      </c>
      <c r="C119" s="15" t="s">
        <v>244</v>
      </c>
      <c r="D119" s="93">
        <v>500000</v>
      </c>
      <c r="E119" s="93">
        <v>75520</v>
      </c>
      <c r="F119" s="93">
        <v>0</v>
      </c>
      <c r="G119" s="93">
        <v>0</v>
      </c>
      <c r="H119" s="93">
        <f t="shared" si="101"/>
        <v>75520</v>
      </c>
      <c r="I119" s="88"/>
    </row>
    <row r="120" spans="2:9" x14ac:dyDescent="0.2">
      <c r="B120" s="14" t="s">
        <v>109</v>
      </c>
      <c r="C120" s="15" t="s">
        <v>245</v>
      </c>
      <c r="D120" s="93">
        <v>50000</v>
      </c>
      <c r="E120" s="93">
        <v>0</v>
      </c>
      <c r="F120" s="93">
        <v>0</v>
      </c>
      <c r="G120" s="93">
        <v>0</v>
      </c>
      <c r="H120" s="93">
        <f t="shared" si="101"/>
        <v>0</v>
      </c>
    </row>
    <row r="121" spans="2:9" x14ac:dyDescent="0.2">
      <c r="B121" s="14" t="s">
        <v>110</v>
      </c>
      <c r="C121" s="29" t="s">
        <v>183</v>
      </c>
      <c r="D121" s="93">
        <v>599000</v>
      </c>
      <c r="E121" s="93">
        <v>333.66860000000003</v>
      </c>
      <c r="F121" s="93">
        <v>6138.9753999999994</v>
      </c>
      <c r="G121" s="93">
        <v>3238.9740000000002</v>
      </c>
      <c r="H121" s="93">
        <f t="shared" si="101"/>
        <v>9711.6179999999986</v>
      </c>
    </row>
    <row r="122" spans="2:9" x14ac:dyDescent="0.2">
      <c r="B122" s="16">
        <v>236</v>
      </c>
      <c r="C122" s="20" t="s">
        <v>184</v>
      </c>
      <c r="D122" s="98">
        <f t="shared" ref="D122:H122" si="102">+D123+D127+D131+D134+D137</f>
        <v>1800000</v>
      </c>
      <c r="E122" s="98">
        <f t="shared" si="102"/>
        <v>4187.7727999999997</v>
      </c>
      <c r="F122" s="98">
        <f t="shared" si="102"/>
        <v>10618.432799999999</v>
      </c>
      <c r="G122" s="98">
        <f t="shared" si="102"/>
        <v>6921.9867999999997</v>
      </c>
      <c r="H122" s="98">
        <f t="shared" si="102"/>
        <v>21728.1924</v>
      </c>
    </row>
    <row r="123" spans="2:9" x14ac:dyDescent="0.2">
      <c r="B123" s="27">
        <v>2361</v>
      </c>
      <c r="C123" s="30" t="s">
        <v>111</v>
      </c>
      <c r="D123" s="99">
        <f t="shared" ref="D123:E123" si="103">SUM(D124:D126)</f>
        <v>300000</v>
      </c>
      <c r="E123" s="99">
        <f t="shared" si="103"/>
        <v>0</v>
      </c>
      <c r="F123" s="99">
        <f t="shared" ref="F123" si="104">SUM(F124:F126)</f>
        <v>0</v>
      </c>
      <c r="G123" s="99">
        <f t="shared" ref="G123" si="105">SUM(G124:G126)</f>
        <v>0</v>
      </c>
      <c r="H123" s="99">
        <f t="shared" ref="H123" si="106">SUM(H124:H126)</f>
        <v>0</v>
      </c>
    </row>
    <row r="124" spans="2:9" x14ac:dyDescent="0.2">
      <c r="B124" s="14" t="s">
        <v>112</v>
      </c>
      <c r="C124" s="15" t="s">
        <v>246</v>
      </c>
      <c r="D124" s="93">
        <v>100000</v>
      </c>
      <c r="E124" s="93">
        <v>0</v>
      </c>
      <c r="F124" s="93">
        <v>0</v>
      </c>
      <c r="G124" s="93">
        <v>0</v>
      </c>
      <c r="H124" s="93">
        <f t="shared" ref="H124:H126" si="107">+E124+F124+G124</f>
        <v>0</v>
      </c>
    </row>
    <row r="125" spans="2:9" x14ac:dyDescent="0.2">
      <c r="B125" s="14" t="s">
        <v>113</v>
      </c>
      <c r="C125" s="15" t="s">
        <v>247</v>
      </c>
      <c r="D125" s="93">
        <v>100000</v>
      </c>
      <c r="E125" s="93">
        <v>0</v>
      </c>
      <c r="F125" s="93">
        <v>0</v>
      </c>
      <c r="G125" s="93">
        <v>0</v>
      </c>
      <c r="H125" s="93">
        <f t="shared" si="107"/>
        <v>0</v>
      </c>
    </row>
    <row r="126" spans="2:9" x14ac:dyDescent="0.2">
      <c r="B126" s="14" t="s">
        <v>114</v>
      </c>
      <c r="C126" s="15" t="s">
        <v>248</v>
      </c>
      <c r="D126" s="93">
        <v>100000</v>
      </c>
      <c r="E126" s="93">
        <v>0</v>
      </c>
      <c r="F126" s="93">
        <v>0</v>
      </c>
      <c r="G126" s="93">
        <v>0</v>
      </c>
      <c r="H126" s="93">
        <f t="shared" si="107"/>
        <v>0</v>
      </c>
    </row>
    <row r="127" spans="2:9" x14ac:dyDescent="0.2">
      <c r="B127" s="27">
        <v>2362</v>
      </c>
      <c r="C127" s="28" t="s">
        <v>115</v>
      </c>
      <c r="D127" s="99">
        <f t="shared" ref="D127:E127" si="108">SUM(D128:D130)</f>
        <v>300000</v>
      </c>
      <c r="E127" s="99">
        <f t="shared" si="108"/>
        <v>0</v>
      </c>
      <c r="F127" s="99">
        <f t="shared" ref="F127" si="109">SUM(F128:F130)</f>
        <v>0</v>
      </c>
      <c r="G127" s="99">
        <f t="shared" ref="G127" si="110">SUM(G128:G130)</f>
        <v>0</v>
      </c>
      <c r="H127" s="99">
        <f t="shared" ref="H127" si="111">SUM(H128:H130)</f>
        <v>0</v>
      </c>
    </row>
    <row r="128" spans="2:9" x14ac:dyDescent="0.2">
      <c r="B128" s="14" t="s">
        <v>116</v>
      </c>
      <c r="C128" s="15" t="s">
        <v>249</v>
      </c>
      <c r="D128" s="93">
        <v>100000</v>
      </c>
      <c r="E128" s="93">
        <v>0</v>
      </c>
      <c r="F128" s="93">
        <v>0</v>
      </c>
      <c r="G128" s="93">
        <v>0</v>
      </c>
      <c r="H128" s="93">
        <f t="shared" ref="H128:H130" si="112">+E128+F128+G128</f>
        <v>0</v>
      </c>
    </row>
    <row r="129" spans="2:8" x14ac:dyDescent="0.2">
      <c r="B129" s="14" t="s">
        <v>117</v>
      </c>
      <c r="C129" s="15" t="s">
        <v>250</v>
      </c>
      <c r="D129" s="93">
        <v>100000</v>
      </c>
      <c r="E129" s="93">
        <v>0</v>
      </c>
      <c r="F129" s="93">
        <v>0</v>
      </c>
      <c r="G129" s="93">
        <v>0</v>
      </c>
      <c r="H129" s="93">
        <f t="shared" si="112"/>
        <v>0</v>
      </c>
    </row>
    <row r="130" spans="2:8" x14ac:dyDescent="0.2">
      <c r="B130" s="14" t="s">
        <v>118</v>
      </c>
      <c r="C130" s="15" t="s">
        <v>251</v>
      </c>
      <c r="D130" s="93">
        <v>100000</v>
      </c>
      <c r="E130" s="93">
        <v>0</v>
      </c>
      <c r="F130" s="93">
        <v>0</v>
      </c>
      <c r="G130" s="93">
        <v>0</v>
      </c>
      <c r="H130" s="93">
        <f t="shared" si="112"/>
        <v>0</v>
      </c>
    </row>
    <row r="131" spans="2:8" x14ac:dyDescent="0.2">
      <c r="B131" s="27">
        <v>2363</v>
      </c>
      <c r="C131" s="28" t="s">
        <v>119</v>
      </c>
      <c r="D131" s="99">
        <f t="shared" ref="D131:H131" si="113">+D132+D133</f>
        <v>900000</v>
      </c>
      <c r="E131" s="99">
        <f t="shared" si="113"/>
        <v>4187.7727999999997</v>
      </c>
      <c r="F131" s="99">
        <f t="shared" si="113"/>
        <v>10618.432799999999</v>
      </c>
      <c r="G131" s="99">
        <f t="shared" si="113"/>
        <v>6921.9867999999997</v>
      </c>
      <c r="H131" s="99">
        <f t="shared" si="113"/>
        <v>21728.1924</v>
      </c>
    </row>
    <row r="132" spans="2:8" ht="16.5" customHeight="1" x14ac:dyDescent="0.2">
      <c r="B132" s="14" t="s">
        <v>120</v>
      </c>
      <c r="C132" s="62" t="s">
        <v>252</v>
      </c>
      <c r="D132" s="93">
        <v>800000</v>
      </c>
      <c r="E132" s="93">
        <v>4187.7727999999997</v>
      </c>
      <c r="F132" s="93">
        <v>0</v>
      </c>
      <c r="G132" s="93">
        <v>508.03</v>
      </c>
      <c r="H132" s="93">
        <f t="shared" ref="H132:H133" si="114">+E132+F132+G132</f>
        <v>4695.8027999999995</v>
      </c>
    </row>
    <row r="133" spans="2:8" ht="16.5" customHeight="1" x14ac:dyDescent="0.2">
      <c r="B133" s="114" t="s">
        <v>295</v>
      </c>
      <c r="C133" s="62" t="s">
        <v>296</v>
      </c>
      <c r="D133" s="115">
        <v>100000</v>
      </c>
      <c r="E133" s="115">
        <v>0</v>
      </c>
      <c r="F133" s="115">
        <v>10618.432799999999</v>
      </c>
      <c r="G133" s="115">
        <v>6413.9567999999999</v>
      </c>
      <c r="H133" s="115">
        <f t="shared" si="114"/>
        <v>17032.389599999999</v>
      </c>
    </row>
    <row r="134" spans="2:8" x14ac:dyDescent="0.2">
      <c r="B134" s="27">
        <v>2364</v>
      </c>
      <c r="C134" s="28" t="s">
        <v>121</v>
      </c>
      <c r="D134" s="99">
        <f t="shared" ref="D134:E134" si="115">+D135+D136</f>
        <v>200000</v>
      </c>
      <c r="E134" s="99">
        <f t="shared" si="115"/>
        <v>0</v>
      </c>
      <c r="F134" s="99">
        <f t="shared" ref="F134" si="116">+F135+F136</f>
        <v>0</v>
      </c>
      <c r="G134" s="99">
        <f t="shared" ref="G134" si="117">+G135+G136</f>
        <v>0</v>
      </c>
      <c r="H134" s="99">
        <f t="shared" ref="H134" si="118">+H135+H136</f>
        <v>0</v>
      </c>
    </row>
    <row r="135" spans="2:8" ht="13.5" customHeight="1" x14ac:dyDescent="0.2">
      <c r="B135" s="14" t="s">
        <v>122</v>
      </c>
      <c r="C135" s="15" t="s">
        <v>253</v>
      </c>
      <c r="D135" s="93">
        <v>100000</v>
      </c>
      <c r="E135" s="93">
        <v>0</v>
      </c>
      <c r="F135" s="93">
        <v>0</v>
      </c>
      <c r="G135" s="93">
        <v>0</v>
      </c>
      <c r="H135" s="93">
        <f t="shared" ref="H135:H136" si="119">+E135+F135+G135</f>
        <v>0</v>
      </c>
    </row>
    <row r="136" spans="2:8" ht="14.25" customHeight="1" x14ac:dyDescent="0.2">
      <c r="B136" s="14" t="s">
        <v>123</v>
      </c>
      <c r="C136" s="15" t="s">
        <v>254</v>
      </c>
      <c r="D136" s="93">
        <v>100000</v>
      </c>
      <c r="E136" s="93">
        <v>0</v>
      </c>
      <c r="F136" s="93">
        <v>0</v>
      </c>
      <c r="G136" s="93">
        <v>0</v>
      </c>
      <c r="H136" s="93">
        <f t="shared" si="119"/>
        <v>0</v>
      </c>
    </row>
    <row r="137" spans="2:8" ht="17.25" customHeight="1" x14ac:dyDescent="0.2">
      <c r="B137" s="27">
        <v>2369</v>
      </c>
      <c r="C137" s="28" t="s">
        <v>124</v>
      </c>
      <c r="D137" s="99">
        <f t="shared" ref="D137:H137" si="120">+D138</f>
        <v>100000</v>
      </c>
      <c r="E137" s="99">
        <f t="shared" si="120"/>
        <v>0</v>
      </c>
      <c r="F137" s="99">
        <f t="shared" si="120"/>
        <v>0</v>
      </c>
      <c r="G137" s="99">
        <f t="shared" si="120"/>
        <v>0</v>
      </c>
      <c r="H137" s="99">
        <f t="shared" si="120"/>
        <v>0</v>
      </c>
    </row>
    <row r="138" spans="2:8" ht="17.25" customHeight="1" x14ac:dyDescent="0.2">
      <c r="B138" s="24" t="s">
        <v>125</v>
      </c>
      <c r="C138" s="25" t="s">
        <v>255</v>
      </c>
      <c r="D138" s="93">
        <v>100000</v>
      </c>
      <c r="E138" s="93">
        <v>0</v>
      </c>
      <c r="F138" s="93">
        <v>0</v>
      </c>
      <c r="G138" s="93">
        <v>0</v>
      </c>
      <c r="H138" s="93">
        <f t="shared" ref="H138" si="121">+E138+F138+G138</f>
        <v>0</v>
      </c>
    </row>
    <row r="139" spans="2:8" ht="25.5" x14ac:dyDescent="0.2">
      <c r="B139" s="16">
        <v>237</v>
      </c>
      <c r="C139" s="20" t="s">
        <v>126</v>
      </c>
      <c r="D139" s="98">
        <f t="shared" ref="D139:E139" si="122">+D140+D144</f>
        <v>15100000</v>
      </c>
      <c r="E139" s="98">
        <f t="shared" si="122"/>
        <v>1145001.9800000002</v>
      </c>
      <c r="F139" s="98">
        <f t="shared" ref="F139" si="123">+F140+F144</f>
        <v>2613964.8818000024</v>
      </c>
      <c r="G139" s="98">
        <f t="shared" ref="G139" si="124">+G140+G144</f>
        <v>1119260.9770000018</v>
      </c>
      <c r="H139" s="98">
        <f t="shared" ref="H139" si="125">+H140+H144</f>
        <v>4878227.8388000038</v>
      </c>
    </row>
    <row r="140" spans="2:8" x14ac:dyDescent="0.2">
      <c r="B140" s="27">
        <v>2371</v>
      </c>
      <c r="C140" s="28" t="s">
        <v>127</v>
      </c>
      <c r="D140" s="102">
        <f t="shared" ref="D140:E140" si="126">SUM(D141:D143)</f>
        <v>14700000</v>
      </c>
      <c r="E140" s="102">
        <f t="shared" si="126"/>
        <v>1113324.8800000001</v>
      </c>
      <c r="F140" s="102">
        <f t="shared" ref="F140" si="127">SUM(F141:F143)</f>
        <v>2612324.8800000022</v>
      </c>
      <c r="G140" s="102">
        <f t="shared" ref="G140" si="128">SUM(G141:G143)</f>
        <v>1118135.9800000018</v>
      </c>
      <c r="H140" s="102">
        <f t="shared" ref="H140" si="129">SUM(H141:H143)</f>
        <v>4843785.7400000039</v>
      </c>
    </row>
    <row r="141" spans="2:8" x14ac:dyDescent="0.2">
      <c r="B141" s="14" t="s">
        <v>128</v>
      </c>
      <c r="C141" s="15" t="s">
        <v>129</v>
      </c>
      <c r="D141" s="93">
        <v>7400000</v>
      </c>
      <c r="E141" s="93">
        <v>568052.47000000009</v>
      </c>
      <c r="F141" s="93">
        <v>2068052.4700000011</v>
      </c>
      <c r="G141" s="93">
        <v>568324.97000000102</v>
      </c>
      <c r="H141" s="93">
        <f t="shared" ref="H141:H143" si="130">+E141+F141+G141</f>
        <v>3204429.9100000025</v>
      </c>
    </row>
    <row r="142" spans="2:8" x14ac:dyDescent="0.2">
      <c r="B142" s="14" t="s">
        <v>130</v>
      </c>
      <c r="C142" s="15" t="s">
        <v>131</v>
      </c>
      <c r="D142" s="93">
        <v>7200000</v>
      </c>
      <c r="E142" s="93">
        <v>545272.41</v>
      </c>
      <c r="F142" s="93">
        <v>544272.41000000096</v>
      </c>
      <c r="G142" s="93">
        <v>549811.01000000094</v>
      </c>
      <c r="H142" s="93">
        <f t="shared" si="130"/>
        <v>1639355.8300000019</v>
      </c>
    </row>
    <row r="143" spans="2:8" x14ac:dyDescent="0.2">
      <c r="B143" s="14" t="s">
        <v>132</v>
      </c>
      <c r="C143" s="15" t="s">
        <v>133</v>
      </c>
      <c r="D143" s="93">
        <v>100000</v>
      </c>
      <c r="E143" s="93">
        <v>0</v>
      </c>
      <c r="F143" s="93">
        <v>0</v>
      </c>
      <c r="G143" s="93">
        <v>0</v>
      </c>
      <c r="H143" s="93">
        <f t="shared" si="130"/>
        <v>0</v>
      </c>
    </row>
    <row r="144" spans="2:8" x14ac:dyDescent="0.2">
      <c r="B144" s="27">
        <v>2372</v>
      </c>
      <c r="C144" s="28" t="s">
        <v>134</v>
      </c>
      <c r="D144" s="102">
        <f t="shared" ref="D144:H144" si="131">+D145+D146</f>
        <v>400000</v>
      </c>
      <c r="E144" s="102">
        <f t="shared" si="131"/>
        <v>31677.1</v>
      </c>
      <c r="F144" s="102">
        <f t="shared" si="131"/>
        <v>1640.0018</v>
      </c>
      <c r="G144" s="102">
        <f t="shared" si="131"/>
        <v>1124.9969999999998</v>
      </c>
      <c r="H144" s="102">
        <f t="shared" si="131"/>
        <v>34442.0988</v>
      </c>
    </row>
    <row r="145" spans="2:8" x14ac:dyDescent="0.2">
      <c r="B145" s="24" t="s">
        <v>135</v>
      </c>
      <c r="C145" s="61" t="s">
        <v>256</v>
      </c>
      <c r="D145" s="93">
        <v>300000</v>
      </c>
      <c r="E145" s="93">
        <v>31677.1</v>
      </c>
      <c r="F145" s="93">
        <v>0</v>
      </c>
      <c r="G145" s="93">
        <v>0</v>
      </c>
      <c r="H145" s="93">
        <f t="shared" ref="H145:H146" si="132">+E145+F145+G145</f>
        <v>31677.1</v>
      </c>
    </row>
    <row r="146" spans="2:8" ht="16.5" customHeight="1" x14ac:dyDescent="0.2">
      <c r="B146" s="14" t="s">
        <v>297</v>
      </c>
      <c r="C146" s="55" t="s">
        <v>298</v>
      </c>
      <c r="D146" s="93">
        <v>100000</v>
      </c>
      <c r="E146" s="93">
        <v>0</v>
      </c>
      <c r="F146" s="93">
        <v>1640.0018</v>
      </c>
      <c r="G146" s="93">
        <v>1124.9969999999998</v>
      </c>
      <c r="H146" s="93">
        <f t="shared" si="132"/>
        <v>2764.9987999999998</v>
      </c>
    </row>
    <row r="147" spans="2:8" x14ac:dyDescent="0.2">
      <c r="B147" s="16">
        <v>239</v>
      </c>
      <c r="C147" s="57" t="s">
        <v>257</v>
      </c>
      <c r="D147" s="98">
        <f t="shared" ref="D147:H147" si="133">+D148+D149+D150+D151+D152+D153+D154+D155</f>
        <v>9600999</v>
      </c>
      <c r="E147" s="98">
        <f t="shared" si="133"/>
        <v>170064.38479999997</v>
      </c>
      <c r="F147" s="98">
        <f t="shared" si="133"/>
        <v>1631682.1433999999</v>
      </c>
      <c r="G147" s="98">
        <f t="shared" si="133"/>
        <v>58350.747600000002</v>
      </c>
      <c r="H147" s="98">
        <f t="shared" si="133"/>
        <v>1860097.2757999997</v>
      </c>
    </row>
    <row r="148" spans="2:8" x14ac:dyDescent="0.2">
      <c r="B148" s="14" t="s">
        <v>136</v>
      </c>
      <c r="C148" s="55" t="s">
        <v>258</v>
      </c>
      <c r="D148" s="93">
        <v>800000</v>
      </c>
      <c r="E148" s="93">
        <v>155007.58479999998</v>
      </c>
      <c r="F148" s="93">
        <v>39020.720000000001</v>
      </c>
      <c r="G148" s="93">
        <v>33043.480000000003</v>
      </c>
      <c r="H148" s="93">
        <f t="shared" ref="H148:H155" si="134">+E148+F148+G148</f>
        <v>227071.78479999999</v>
      </c>
    </row>
    <row r="149" spans="2:8" ht="16.5" customHeight="1" x14ac:dyDescent="0.2">
      <c r="B149" s="14" t="s">
        <v>137</v>
      </c>
      <c r="C149" s="55" t="s">
        <v>259</v>
      </c>
      <c r="D149" s="93">
        <v>7600000</v>
      </c>
      <c r="E149" s="93">
        <v>13732.25</v>
      </c>
      <c r="F149" s="93">
        <v>1529624.4065999999</v>
      </c>
      <c r="G149" s="93">
        <v>8403.1104000000014</v>
      </c>
      <c r="H149" s="93">
        <f t="shared" si="134"/>
        <v>1551759.7669999998</v>
      </c>
    </row>
    <row r="150" spans="2:8" x14ac:dyDescent="0.2">
      <c r="B150" s="14" t="s">
        <v>138</v>
      </c>
      <c r="C150" s="62" t="s">
        <v>260</v>
      </c>
      <c r="D150" s="93">
        <v>100000</v>
      </c>
      <c r="E150" s="93">
        <v>0</v>
      </c>
      <c r="F150" s="93">
        <v>0</v>
      </c>
      <c r="G150" s="93">
        <v>0</v>
      </c>
      <c r="H150" s="93">
        <f t="shared" si="134"/>
        <v>0</v>
      </c>
    </row>
    <row r="151" spans="2:8" ht="15.75" customHeight="1" x14ac:dyDescent="0.2">
      <c r="B151" s="24" t="s">
        <v>139</v>
      </c>
      <c r="C151" s="61" t="s">
        <v>261</v>
      </c>
      <c r="D151" s="93">
        <v>50999</v>
      </c>
      <c r="E151" s="93">
        <v>0</v>
      </c>
      <c r="F151" s="93">
        <v>0</v>
      </c>
      <c r="G151" s="93">
        <v>0</v>
      </c>
      <c r="H151" s="93">
        <f t="shared" si="134"/>
        <v>0</v>
      </c>
    </row>
    <row r="152" spans="2:8" x14ac:dyDescent="0.2">
      <c r="B152" s="24" t="s">
        <v>140</v>
      </c>
      <c r="C152" s="61" t="s">
        <v>262</v>
      </c>
      <c r="D152" s="93">
        <v>50000</v>
      </c>
      <c r="E152" s="93">
        <v>0</v>
      </c>
      <c r="F152" s="93">
        <v>59000</v>
      </c>
      <c r="G152" s="93">
        <v>2119.3000000000002</v>
      </c>
      <c r="H152" s="93">
        <f t="shared" si="134"/>
        <v>61119.3</v>
      </c>
    </row>
    <row r="153" spans="2:8" ht="16.5" customHeight="1" x14ac:dyDescent="0.2">
      <c r="B153" s="14" t="s">
        <v>141</v>
      </c>
      <c r="C153" s="55" t="s">
        <v>263</v>
      </c>
      <c r="D153" s="93">
        <v>800000</v>
      </c>
      <c r="E153" s="93">
        <v>1324.55</v>
      </c>
      <c r="F153" s="93">
        <v>4037.0168000000003</v>
      </c>
      <c r="G153" s="93">
        <v>12715.774399999998</v>
      </c>
      <c r="H153" s="93">
        <f t="shared" si="134"/>
        <v>18077.341199999999</v>
      </c>
    </row>
    <row r="154" spans="2:8" ht="16.5" customHeight="1" x14ac:dyDescent="0.2">
      <c r="B154" s="14" t="s">
        <v>299</v>
      </c>
      <c r="C154" s="55" t="s">
        <v>301</v>
      </c>
      <c r="D154" s="115">
        <v>100000</v>
      </c>
      <c r="E154" s="115">
        <v>0</v>
      </c>
      <c r="F154" s="115">
        <v>0</v>
      </c>
      <c r="G154" s="115">
        <v>0</v>
      </c>
      <c r="H154" s="115">
        <f t="shared" si="134"/>
        <v>0</v>
      </c>
    </row>
    <row r="155" spans="2:8" ht="16.5" customHeight="1" x14ac:dyDescent="0.2">
      <c r="B155" s="14" t="s">
        <v>300</v>
      </c>
      <c r="C155" s="55" t="s">
        <v>302</v>
      </c>
      <c r="D155" s="115">
        <v>100000</v>
      </c>
      <c r="E155" s="115">
        <v>0</v>
      </c>
      <c r="F155" s="115">
        <v>0</v>
      </c>
      <c r="G155" s="115">
        <v>2069.0828000000001</v>
      </c>
      <c r="H155" s="115">
        <f t="shared" si="134"/>
        <v>2069.0828000000001</v>
      </c>
    </row>
    <row r="156" spans="2:8" x14ac:dyDescent="0.2">
      <c r="B156" s="21">
        <v>24</v>
      </c>
      <c r="C156" s="31" t="s">
        <v>142</v>
      </c>
      <c r="D156" s="97">
        <f t="shared" ref="D156:H156" si="135">+D157</f>
        <v>2280154</v>
      </c>
      <c r="E156" s="97">
        <f>+E157</f>
        <v>60000</v>
      </c>
      <c r="F156" s="97">
        <f>+F157</f>
        <v>20000</v>
      </c>
      <c r="G156" s="97">
        <f>+G157</f>
        <v>132955</v>
      </c>
      <c r="H156" s="97">
        <f t="shared" si="135"/>
        <v>212955</v>
      </c>
    </row>
    <row r="157" spans="2:8" ht="25.5" x14ac:dyDescent="0.2">
      <c r="B157" s="16">
        <v>241</v>
      </c>
      <c r="C157" s="57" t="s">
        <v>282</v>
      </c>
      <c r="D157" s="103">
        <f t="shared" ref="D157:H157" si="136">+D158+D159+D160</f>
        <v>2280154</v>
      </c>
      <c r="E157" s="103">
        <f t="shared" si="136"/>
        <v>60000</v>
      </c>
      <c r="F157" s="103">
        <f t="shared" si="136"/>
        <v>20000</v>
      </c>
      <c r="G157" s="103">
        <f t="shared" si="136"/>
        <v>132955</v>
      </c>
      <c r="H157" s="103">
        <f t="shared" si="136"/>
        <v>212955</v>
      </c>
    </row>
    <row r="158" spans="2:8" ht="18.75" customHeight="1" x14ac:dyDescent="0.2">
      <c r="B158" s="14" t="s">
        <v>144</v>
      </c>
      <c r="C158" s="55" t="s">
        <v>264</v>
      </c>
      <c r="D158" s="93">
        <v>1000000</v>
      </c>
      <c r="E158" s="93">
        <v>0</v>
      </c>
      <c r="F158" s="93">
        <v>0</v>
      </c>
      <c r="G158" s="93">
        <v>0</v>
      </c>
      <c r="H158" s="93">
        <f t="shared" ref="H158:H160" si="137">+E158+F158+G158</f>
        <v>0</v>
      </c>
    </row>
    <row r="159" spans="2:8" ht="24" customHeight="1" x14ac:dyDescent="0.2">
      <c r="B159" s="14" t="s">
        <v>317</v>
      </c>
      <c r="C159" s="118" t="s">
        <v>278</v>
      </c>
      <c r="D159" s="93">
        <v>1000000</v>
      </c>
      <c r="E159" s="93">
        <v>60000</v>
      </c>
      <c r="F159" s="93">
        <v>20000</v>
      </c>
      <c r="G159" s="93">
        <v>132955</v>
      </c>
      <c r="H159" s="93">
        <f t="shared" si="137"/>
        <v>212955</v>
      </c>
    </row>
    <row r="160" spans="2:8" ht="25.5" x14ac:dyDescent="0.2">
      <c r="B160" s="14" t="s">
        <v>303</v>
      </c>
      <c r="C160" s="118" t="s">
        <v>323</v>
      </c>
      <c r="D160" s="115">
        <v>280154</v>
      </c>
      <c r="E160" s="115">
        <v>0</v>
      </c>
      <c r="F160" s="115">
        <v>0</v>
      </c>
      <c r="G160" s="115">
        <v>0</v>
      </c>
      <c r="H160" s="115">
        <f t="shared" si="137"/>
        <v>0</v>
      </c>
    </row>
    <row r="161" spans="2:8" ht="27" customHeight="1" x14ac:dyDescent="0.2">
      <c r="B161" s="21">
        <v>26</v>
      </c>
      <c r="C161" s="75" t="s">
        <v>147</v>
      </c>
      <c r="D161" s="97">
        <f t="shared" ref="D161:H161" si="138">+D162+D167+D170+D173+D176</f>
        <v>17807067</v>
      </c>
      <c r="E161" s="97">
        <f t="shared" si="138"/>
        <v>0</v>
      </c>
      <c r="F161" s="97">
        <f t="shared" si="138"/>
        <v>25722.0648</v>
      </c>
      <c r="G161" s="97">
        <f t="shared" si="138"/>
        <v>153356.44620000001</v>
      </c>
      <c r="H161" s="97">
        <f t="shared" si="138"/>
        <v>179078.511</v>
      </c>
    </row>
    <row r="162" spans="2:8" ht="15" customHeight="1" x14ac:dyDescent="0.2">
      <c r="B162" s="16">
        <v>261</v>
      </c>
      <c r="C162" s="57" t="s">
        <v>148</v>
      </c>
      <c r="D162" s="98">
        <f t="shared" ref="D162:E162" si="139">+D163+D164+D165+D166</f>
        <v>7207067</v>
      </c>
      <c r="E162" s="98">
        <f t="shared" si="139"/>
        <v>0</v>
      </c>
      <c r="F162" s="98">
        <f t="shared" ref="F162" si="140">+F163+F164+F165+F166</f>
        <v>25722.0648</v>
      </c>
      <c r="G162" s="98">
        <f t="shared" ref="G162" si="141">+G163+G164+G165+G166</f>
        <v>153356.44620000001</v>
      </c>
      <c r="H162" s="98">
        <f t="shared" ref="H162" si="142">+H163+H164+H165+H166</f>
        <v>179078.511</v>
      </c>
    </row>
    <row r="163" spans="2:8" x14ac:dyDescent="0.2">
      <c r="B163" s="14" t="s">
        <v>149</v>
      </c>
      <c r="C163" s="55" t="s">
        <v>265</v>
      </c>
      <c r="D163" s="93">
        <v>224934</v>
      </c>
      <c r="E163" s="93">
        <v>0</v>
      </c>
      <c r="F163" s="93">
        <v>25722.0648</v>
      </c>
      <c r="G163" s="93">
        <v>92040</v>
      </c>
      <c r="H163" s="93">
        <f t="shared" ref="H163:H166" si="143">+E163+F163+G163</f>
        <v>117762.06479999999</v>
      </c>
    </row>
    <row r="164" spans="2:8" ht="17.25" customHeight="1" x14ac:dyDescent="0.2">
      <c r="B164" s="14" t="s">
        <v>150</v>
      </c>
      <c r="C164" s="55" t="s">
        <v>266</v>
      </c>
      <c r="D164" s="93">
        <v>6582133</v>
      </c>
      <c r="E164" s="93">
        <v>0</v>
      </c>
      <c r="F164" s="93">
        <v>0</v>
      </c>
      <c r="G164" s="93">
        <v>61316.446199999991</v>
      </c>
      <c r="H164" s="93">
        <f t="shared" si="143"/>
        <v>61316.446199999991</v>
      </c>
    </row>
    <row r="165" spans="2:8" ht="18" customHeight="1" x14ac:dyDescent="0.2">
      <c r="B165" s="14" t="s">
        <v>151</v>
      </c>
      <c r="C165" s="55" t="s">
        <v>152</v>
      </c>
      <c r="D165" s="93">
        <v>200000</v>
      </c>
      <c r="E165" s="93">
        <v>0</v>
      </c>
      <c r="F165" s="93">
        <v>0</v>
      </c>
      <c r="G165" s="93">
        <v>0</v>
      </c>
      <c r="H165" s="93">
        <f t="shared" si="143"/>
        <v>0</v>
      </c>
    </row>
    <row r="166" spans="2:8" ht="18.75" customHeight="1" x14ac:dyDescent="0.2">
      <c r="B166" s="14" t="s">
        <v>153</v>
      </c>
      <c r="C166" s="55" t="s">
        <v>267</v>
      </c>
      <c r="D166" s="93">
        <v>200000</v>
      </c>
      <c r="E166" s="93">
        <v>0</v>
      </c>
      <c r="F166" s="93">
        <v>0</v>
      </c>
      <c r="G166" s="93">
        <v>0</v>
      </c>
      <c r="H166" s="93">
        <f t="shared" si="143"/>
        <v>0</v>
      </c>
    </row>
    <row r="167" spans="2:8" ht="25.5" x14ac:dyDescent="0.2">
      <c r="B167" s="16">
        <v>262</v>
      </c>
      <c r="C167" s="57" t="s">
        <v>186</v>
      </c>
      <c r="D167" s="98">
        <f t="shared" ref="D167:E167" si="144">+D168+D169</f>
        <v>100000</v>
      </c>
      <c r="E167" s="98">
        <f t="shared" si="144"/>
        <v>0</v>
      </c>
      <c r="F167" s="98">
        <f t="shared" ref="F167" si="145">+F168+F169</f>
        <v>0</v>
      </c>
      <c r="G167" s="98">
        <f t="shared" ref="G167" si="146">+G168+G169</f>
        <v>0</v>
      </c>
      <c r="H167" s="98">
        <f t="shared" ref="H167" si="147">+H168+H169</f>
        <v>0</v>
      </c>
    </row>
    <row r="168" spans="2:8" ht="18" customHeight="1" x14ac:dyDescent="0.2">
      <c r="B168" s="14" t="s">
        <v>154</v>
      </c>
      <c r="C168" s="55" t="s">
        <v>268</v>
      </c>
      <c r="D168" s="93">
        <v>50000</v>
      </c>
      <c r="E168" s="93">
        <v>0</v>
      </c>
      <c r="F168" s="93">
        <v>0</v>
      </c>
      <c r="G168" s="93">
        <v>0</v>
      </c>
      <c r="H168" s="93">
        <f t="shared" ref="H168:H169" si="148">+E168+F168+G168</f>
        <v>0</v>
      </c>
    </row>
    <row r="169" spans="2:8" ht="19.5" customHeight="1" x14ac:dyDescent="0.2">
      <c r="B169" s="14" t="s">
        <v>155</v>
      </c>
      <c r="C169" s="55" t="s">
        <v>269</v>
      </c>
      <c r="D169" s="93">
        <v>50000</v>
      </c>
      <c r="E169" s="93">
        <v>0</v>
      </c>
      <c r="F169" s="93">
        <v>0</v>
      </c>
      <c r="G169" s="93">
        <v>0</v>
      </c>
      <c r="H169" s="93">
        <f t="shared" si="148"/>
        <v>0</v>
      </c>
    </row>
    <row r="170" spans="2:8" x14ac:dyDescent="0.2">
      <c r="B170" s="76">
        <v>264</v>
      </c>
      <c r="C170" s="20" t="s">
        <v>156</v>
      </c>
      <c r="D170" s="104">
        <f t="shared" ref="D170:E170" si="149">+D171+D172</f>
        <v>3500000</v>
      </c>
      <c r="E170" s="104">
        <f t="shared" si="149"/>
        <v>0</v>
      </c>
      <c r="F170" s="104">
        <f t="shared" ref="F170" si="150">+F171+F172</f>
        <v>0</v>
      </c>
      <c r="G170" s="104">
        <f t="shared" ref="G170" si="151">+G171+G172</f>
        <v>0</v>
      </c>
      <c r="H170" s="104">
        <f t="shared" ref="H170" si="152">+H171+H172</f>
        <v>0</v>
      </c>
    </row>
    <row r="171" spans="2:8" ht="18.75" customHeight="1" x14ac:dyDescent="0.2">
      <c r="B171" s="14" t="s">
        <v>157</v>
      </c>
      <c r="C171" s="23" t="s">
        <v>270</v>
      </c>
      <c r="D171" s="93">
        <v>3400000</v>
      </c>
      <c r="E171" s="93">
        <v>0</v>
      </c>
      <c r="F171" s="93">
        <v>0</v>
      </c>
      <c r="G171" s="93">
        <v>0</v>
      </c>
      <c r="H171" s="93">
        <f t="shared" ref="H171:H172" si="153">+E171+F171+G171</f>
        <v>0</v>
      </c>
    </row>
    <row r="172" spans="2:8" ht="16.5" customHeight="1" x14ac:dyDescent="0.2">
      <c r="B172" s="24" t="s">
        <v>158</v>
      </c>
      <c r="C172" s="26" t="s">
        <v>271</v>
      </c>
      <c r="D172" s="93">
        <v>100000</v>
      </c>
      <c r="E172" s="93">
        <v>0</v>
      </c>
      <c r="F172" s="93">
        <v>0</v>
      </c>
      <c r="G172" s="93">
        <v>0</v>
      </c>
      <c r="H172" s="93">
        <f t="shared" si="153"/>
        <v>0</v>
      </c>
    </row>
    <row r="173" spans="2:8" x14ac:dyDescent="0.2">
      <c r="B173" s="16">
        <v>265</v>
      </c>
      <c r="C173" s="57" t="s">
        <v>159</v>
      </c>
      <c r="D173" s="98">
        <f t="shared" ref="D173:E173" si="154">+D174+D175</f>
        <v>2000000</v>
      </c>
      <c r="E173" s="98">
        <f t="shared" si="154"/>
        <v>0</v>
      </c>
      <c r="F173" s="98">
        <f t="shared" ref="F173" si="155">+F174+F175</f>
        <v>0</v>
      </c>
      <c r="G173" s="98">
        <f t="shared" ref="G173" si="156">+G174+G175</f>
        <v>0</v>
      </c>
      <c r="H173" s="98">
        <f t="shared" ref="H173" si="157">+H174+H175</f>
        <v>0</v>
      </c>
    </row>
    <row r="174" spans="2:8" x14ac:dyDescent="0.2">
      <c r="B174" s="24" t="s">
        <v>160</v>
      </c>
      <c r="C174" s="61" t="s">
        <v>272</v>
      </c>
      <c r="D174" s="93">
        <v>1500000</v>
      </c>
      <c r="E174" s="93">
        <v>0</v>
      </c>
      <c r="F174" s="93">
        <v>0</v>
      </c>
      <c r="G174" s="93">
        <v>0</v>
      </c>
      <c r="H174" s="93">
        <f t="shared" ref="H174:H175" si="158">+E174+F174+G174</f>
        <v>0</v>
      </c>
    </row>
    <row r="175" spans="2:8" x14ac:dyDescent="0.2">
      <c r="B175" s="24" t="s">
        <v>161</v>
      </c>
      <c r="C175" s="61" t="s">
        <v>273</v>
      </c>
      <c r="D175" s="93">
        <v>500000</v>
      </c>
      <c r="E175" s="93">
        <v>0</v>
      </c>
      <c r="F175" s="93">
        <v>0</v>
      </c>
      <c r="G175" s="93">
        <v>0</v>
      </c>
      <c r="H175" s="93">
        <f t="shared" si="158"/>
        <v>0</v>
      </c>
    </row>
    <row r="176" spans="2:8" x14ac:dyDescent="0.2">
      <c r="B176" s="16">
        <v>268</v>
      </c>
      <c r="C176" s="57" t="s">
        <v>162</v>
      </c>
      <c r="D176" s="98">
        <f t="shared" ref="D176:H176" si="159">+D177</f>
        <v>5000000</v>
      </c>
      <c r="E176" s="98">
        <f t="shared" si="159"/>
        <v>0</v>
      </c>
      <c r="F176" s="98">
        <f t="shared" si="159"/>
        <v>0</v>
      </c>
      <c r="G176" s="98">
        <f t="shared" si="159"/>
        <v>0</v>
      </c>
      <c r="H176" s="98">
        <f t="shared" si="159"/>
        <v>0</v>
      </c>
    </row>
    <row r="177" spans="2:8" ht="22.5" customHeight="1" x14ac:dyDescent="0.2">
      <c r="B177" s="24" t="s">
        <v>163</v>
      </c>
      <c r="C177" s="61" t="s">
        <v>274</v>
      </c>
      <c r="D177" s="93">
        <v>5000000</v>
      </c>
      <c r="E177" s="93">
        <v>0</v>
      </c>
      <c r="F177" s="93">
        <v>0</v>
      </c>
      <c r="G177" s="93">
        <v>0</v>
      </c>
      <c r="H177" s="93">
        <f t="shared" ref="H177" si="160">+E177+F177+G177</f>
        <v>0</v>
      </c>
    </row>
    <row r="178" spans="2:8" ht="22.5" customHeight="1" x14ac:dyDescent="0.2">
      <c r="B178" s="21">
        <v>27</v>
      </c>
      <c r="C178" s="75" t="s">
        <v>312</v>
      </c>
      <c r="D178" s="97">
        <f t="shared" ref="D178:H178" si="161">SUM(D179:D180)</f>
        <v>220125275</v>
      </c>
      <c r="E178" s="97">
        <f t="shared" si="161"/>
        <v>0</v>
      </c>
      <c r="F178" s="97">
        <f t="shared" si="161"/>
        <v>0</v>
      </c>
      <c r="G178" s="97">
        <f t="shared" si="161"/>
        <v>66232325.549999997</v>
      </c>
      <c r="H178" s="97">
        <f t="shared" si="161"/>
        <v>66232325.549999997</v>
      </c>
    </row>
    <row r="179" spans="2:8" ht="22.5" customHeight="1" x14ac:dyDescent="0.2">
      <c r="B179" s="24" t="s">
        <v>313</v>
      </c>
      <c r="C179" s="61" t="s">
        <v>314</v>
      </c>
      <c r="D179" s="93">
        <v>205758868</v>
      </c>
      <c r="E179" s="93">
        <v>0</v>
      </c>
      <c r="F179" s="93">
        <v>0</v>
      </c>
      <c r="G179" s="93">
        <v>66232325.549999997</v>
      </c>
      <c r="H179" s="93">
        <f t="shared" ref="H179:H180" si="162">+E179+F179+G179</f>
        <v>66232325.549999997</v>
      </c>
    </row>
    <row r="180" spans="2:8" ht="22.5" customHeight="1" x14ac:dyDescent="0.2">
      <c r="B180" s="14" t="s">
        <v>324</v>
      </c>
      <c r="C180" s="55" t="s">
        <v>325</v>
      </c>
      <c r="D180" s="93">
        <v>14366407</v>
      </c>
      <c r="E180" s="93">
        <v>0</v>
      </c>
      <c r="F180" s="93">
        <v>0</v>
      </c>
      <c r="G180" s="93">
        <v>0</v>
      </c>
      <c r="H180" s="93">
        <f t="shared" si="162"/>
        <v>0</v>
      </c>
    </row>
    <row r="181" spans="2:8" x14ac:dyDescent="0.2">
      <c r="B181" s="32"/>
      <c r="C181" s="33"/>
      <c r="D181" s="105"/>
      <c r="E181" s="105"/>
      <c r="F181" s="105"/>
      <c r="G181" s="105"/>
      <c r="H181" s="105"/>
    </row>
    <row r="182" spans="2:8" x14ac:dyDescent="0.2">
      <c r="B182" s="77"/>
      <c r="C182" s="35" t="s">
        <v>164</v>
      </c>
      <c r="D182" s="106">
        <f t="shared" ref="D182:H182" si="163">+D4+D40+D97+D156+D161+D178</f>
        <v>1025450854</v>
      </c>
      <c r="E182" s="106">
        <f t="shared" si="163"/>
        <v>39767892.815480508</v>
      </c>
      <c r="F182" s="106">
        <f t="shared" si="163"/>
        <v>45864869.817036539</v>
      </c>
      <c r="G182" s="106">
        <f t="shared" si="163"/>
        <v>111531800.01919188</v>
      </c>
      <c r="H182" s="106">
        <f t="shared" si="163"/>
        <v>197164562.65170896</v>
      </c>
    </row>
    <row r="183" spans="2:8" x14ac:dyDescent="0.2">
      <c r="B183" s="36"/>
      <c r="C183" s="37"/>
      <c r="D183" s="107"/>
      <c r="E183" s="107"/>
      <c r="F183" s="107"/>
      <c r="G183" s="107"/>
      <c r="H183" s="107"/>
    </row>
    <row r="184" spans="2:8" ht="25.5" x14ac:dyDescent="0.2">
      <c r="B184" s="69" t="s">
        <v>165</v>
      </c>
      <c r="C184" s="38" t="s">
        <v>166</v>
      </c>
      <c r="D184" s="96">
        <f t="shared" ref="D184:H184" si="164">+D185</f>
        <v>21120000</v>
      </c>
      <c r="E184" s="96">
        <f t="shared" si="164"/>
        <v>1157869.35756485</v>
      </c>
      <c r="F184" s="96">
        <f t="shared" si="164"/>
        <v>1158530.89756485</v>
      </c>
      <c r="G184" s="96">
        <f t="shared" si="164"/>
        <v>1158530.89756485</v>
      </c>
      <c r="H184" s="96">
        <f t="shared" si="164"/>
        <v>3474931.1526945503</v>
      </c>
    </row>
    <row r="185" spans="2:8" ht="25.5" x14ac:dyDescent="0.2">
      <c r="B185" s="78" t="s">
        <v>167</v>
      </c>
      <c r="C185" s="40" t="s">
        <v>168</v>
      </c>
      <c r="D185" s="98">
        <f t="shared" ref="D185:H185" si="165">+D186+D196</f>
        <v>21120000</v>
      </c>
      <c r="E185" s="98">
        <f t="shared" si="165"/>
        <v>1157869.35756485</v>
      </c>
      <c r="F185" s="98">
        <f t="shared" si="165"/>
        <v>1158530.89756485</v>
      </c>
      <c r="G185" s="98">
        <f t="shared" si="165"/>
        <v>1158530.89756485</v>
      </c>
      <c r="H185" s="98">
        <f t="shared" si="165"/>
        <v>3474931.1526945503</v>
      </c>
    </row>
    <row r="186" spans="2:8" ht="21" customHeight="1" x14ac:dyDescent="0.2">
      <c r="B186" s="3">
        <v>21</v>
      </c>
      <c r="C186" s="41" t="s">
        <v>4</v>
      </c>
      <c r="D186" s="97">
        <f t="shared" ref="D186" si="166">+D187+D192</f>
        <v>20120000</v>
      </c>
      <c r="E186" s="97">
        <f>+E187+E192</f>
        <v>1157869.35756485</v>
      </c>
      <c r="F186" s="97">
        <f>+F187+F192</f>
        <v>1158530.89756485</v>
      </c>
      <c r="G186" s="97">
        <f>+G187+G192</f>
        <v>1158530.89756485</v>
      </c>
      <c r="H186" s="97">
        <f t="shared" ref="H186" si="167">+H187+H192</f>
        <v>3474931.1526945503</v>
      </c>
    </row>
    <row r="187" spans="2:8" x14ac:dyDescent="0.2">
      <c r="B187" s="5" t="s">
        <v>169</v>
      </c>
      <c r="C187" s="42" t="s">
        <v>5</v>
      </c>
      <c r="D187" s="98">
        <f t="shared" ref="D187:H187" si="168">+D188+D190</f>
        <v>17500000</v>
      </c>
      <c r="E187" s="98">
        <f t="shared" si="168"/>
        <v>1008897.0665000001</v>
      </c>
      <c r="F187" s="98">
        <f t="shared" si="168"/>
        <v>1008897.0665000001</v>
      </c>
      <c r="G187" s="98">
        <f t="shared" si="168"/>
        <v>1008897.0665000001</v>
      </c>
      <c r="H187" s="98">
        <f t="shared" si="168"/>
        <v>3026691.1995000001</v>
      </c>
    </row>
    <row r="188" spans="2:8" x14ac:dyDescent="0.2">
      <c r="B188" s="7" t="s">
        <v>170</v>
      </c>
      <c r="C188" s="12" t="s">
        <v>6</v>
      </c>
      <c r="D188" s="99">
        <f t="shared" ref="D188:H188" si="169">+D189</f>
        <v>16200000</v>
      </c>
      <c r="E188" s="99">
        <f t="shared" si="169"/>
        <v>1008897.0665000001</v>
      </c>
      <c r="F188" s="99">
        <f t="shared" si="169"/>
        <v>1008897.0665000001</v>
      </c>
      <c r="G188" s="99">
        <f t="shared" si="169"/>
        <v>1008897.0665000001</v>
      </c>
      <c r="H188" s="99">
        <f t="shared" si="169"/>
        <v>3026691.1995000001</v>
      </c>
    </row>
    <row r="189" spans="2:8" x14ac:dyDescent="0.2">
      <c r="B189" s="9" t="s">
        <v>7</v>
      </c>
      <c r="C189" s="11" t="s">
        <v>191</v>
      </c>
      <c r="D189" s="93">
        <v>16200000</v>
      </c>
      <c r="E189" s="93">
        <v>1008897.0665000001</v>
      </c>
      <c r="F189" s="93">
        <v>1008897.0665000001</v>
      </c>
      <c r="G189" s="93">
        <v>1008897.0665000001</v>
      </c>
      <c r="H189" s="93">
        <f t="shared" ref="H189" si="170">+E189+F189+G189</f>
        <v>3026691.1995000001</v>
      </c>
    </row>
    <row r="190" spans="2:8" x14ac:dyDescent="0.2">
      <c r="B190" s="7">
        <v>2114</v>
      </c>
      <c r="C190" s="12" t="s">
        <v>15</v>
      </c>
      <c r="D190" s="99">
        <f t="shared" ref="D190:H190" si="171">+D191</f>
        <v>1300000</v>
      </c>
      <c r="E190" s="99">
        <f t="shared" si="171"/>
        <v>0</v>
      </c>
      <c r="F190" s="99">
        <f t="shared" si="171"/>
        <v>0</v>
      </c>
      <c r="G190" s="99">
        <f t="shared" si="171"/>
        <v>0</v>
      </c>
      <c r="H190" s="99">
        <f t="shared" si="171"/>
        <v>0</v>
      </c>
    </row>
    <row r="191" spans="2:8" ht="16.5" customHeight="1" x14ac:dyDescent="0.2">
      <c r="B191" s="9" t="s">
        <v>279</v>
      </c>
      <c r="C191" s="11" t="s">
        <v>275</v>
      </c>
      <c r="D191" s="93">
        <v>1300000</v>
      </c>
      <c r="E191" s="93">
        <v>0</v>
      </c>
      <c r="F191" s="93">
        <v>0</v>
      </c>
      <c r="G191" s="93">
        <v>0</v>
      </c>
      <c r="H191" s="93">
        <f t="shared" ref="H191" si="172">+E191+F191+G191</f>
        <v>0</v>
      </c>
    </row>
    <row r="192" spans="2:8" x14ac:dyDescent="0.2">
      <c r="B192" s="16">
        <v>215</v>
      </c>
      <c r="C192" s="20" t="s">
        <v>36</v>
      </c>
      <c r="D192" s="98">
        <f t="shared" ref="D192:E192" si="173">SUM(D193:D195)</f>
        <v>2620000</v>
      </c>
      <c r="E192" s="98">
        <f t="shared" si="173"/>
        <v>148972.29106485</v>
      </c>
      <c r="F192" s="98">
        <f t="shared" ref="F192" si="174">SUM(F193:F195)</f>
        <v>149633.83106484998</v>
      </c>
      <c r="G192" s="98">
        <f t="shared" ref="G192" si="175">SUM(G193:G195)</f>
        <v>149633.83106484998</v>
      </c>
      <c r="H192" s="98">
        <f t="shared" ref="H192" si="176">SUM(H193:H195)</f>
        <v>448239.95319455001</v>
      </c>
    </row>
    <row r="193" spans="2:9" x14ac:dyDescent="0.2">
      <c r="B193" s="14" t="s">
        <v>37</v>
      </c>
      <c r="C193" s="15" t="s">
        <v>198</v>
      </c>
      <c r="D193" s="93">
        <v>1200000</v>
      </c>
      <c r="E193" s="93">
        <v>70833.293359850009</v>
      </c>
      <c r="F193" s="93">
        <v>71294.493359850007</v>
      </c>
      <c r="G193" s="93">
        <v>71294.493359850007</v>
      </c>
      <c r="H193" s="93">
        <f t="shared" ref="H193:H195" si="177">+E193+F193+G193</f>
        <v>213422.28007955005</v>
      </c>
    </row>
    <row r="194" spans="2:9" x14ac:dyDescent="0.2">
      <c r="B194" s="14" t="s">
        <v>38</v>
      </c>
      <c r="C194" s="15" t="s">
        <v>199</v>
      </c>
      <c r="D194" s="93">
        <v>1300000</v>
      </c>
      <c r="E194" s="93">
        <v>71631.691721499985</v>
      </c>
      <c r="F194" s="93">
        <v>71631.691721499985</v>
      </c>
      <c r="G194" s="93">
        <v>71631.691721499985</v>
      </c>
      <c r="H194" s="93">
        <f t="shared" si="177"/>
        <v>214895.07516449995</v>
      </c>
    </row>
    <row r="195" spans="2:9" x14ac:dyDescent="0.2">
      <c r="B195" s="14" t="s">
        <v>39</v>
      </c>
      <c r="C195" s="15" t="s">
        <v>200</v>
      </c>
      <c r="D195" s="93">
        <v>120000</v>
      </c>
      <c r="E195" s="93">
        <v>6507.3059835000004</v>
      </c>
      <c r="F195" s="93">
        <v>6707.6459835000005</v>
      </c>
      <c r="G195" s="93">
        <v>6707.6459835000005</v>
      </c>
      <c r="H195" s="93">
        <f t="shared" si="177"/>
        <v>19922.5979505</v>
      </c>
    </row>
    <row r="196" spans="2:9" x14ac:dyDescent="0.2">
      <c r="B196" s="21">
        <v>22</v>
      </c>
      <c r="C196" s="22" t="s">
        <v>40</v>
      </c>
      <c r="D196" s="97">
        <f t="shared" ref="D196:H196" si="178">+D197</f>
        <v>1000000</v>
      </c>
      <c r="E196" s="97">
        <f t="shared" si="178"/>
        <v>0</v>
      </c>
      <c r="F196" s="97">
        <f t="shared" si="178"/>
        <v>0</v>
      </c>
      <c r="G196" s="97">
        <f t="shared" si="178"/>
        <v>0</v>
      </c>
      <c r="H196" s="97">
        <f t="shared" si="178"/>
        <v>0</v>
      </c>
    </row>
    <row r="197" spans="2:9" ht="13.5" customHeight="1" x14ac:dyDescent="0.2">
      <c r="B197" s="16">
        <v>225</v>
      </c>
      <c r="C197" s="71" t="s">
        <v>63</v>
      </c>
      <c r="D197" s="98">
        <f t="shared" ref="D197:H197" si="179">SUM(D198:D198)</f>
        <v>1000000</v>
      </c>
      <c r="E197" s="98">
        <f t="shared" si="179"/>
        <v>0</v>
      </c>
      <c r="F197" s="98">
        <f t="shared" si="179"/>
        <v>0</v>
      </c>
      <c r="G197" s="98">
        <f t="shared" si="179"/>
        <v>0</v>
      </c>
      <c r="H197" s="98">
        <f t="shared" si="179"/>
        <v>0</v>
      </c>
    </row>
    <row r="198" spans="2:9" ht="16.5" customHeight="1" x14ac:dyDescent="0.2">
      <c r="B198" s="14" t="s">
        <v>65</v>
      </c>
      <c r="C198" s="72" t="s">
        <v>181</v>
      </c>
      <c r="D198" s="93">
        <v>1000000</v>
      </c>
      <c r="E198" s="93">
        <v>0</v>
      </c>
      <c r="F198" s="93">
        <v>0</v>
      </c>
      <c r="G198" s="93">
        <v>0</v>
      </c>
      <c r="H198" s="93">
        <f t="shared" ref="H198" si="180">+E198+F198+G198</f>
        <v>0</v>
      </c>
    </row>
    <row r="199" spans="2:9" ht="15" customHeight="1" x14ac:dyDescent="0.2">
      <c r="B199" s="43"/>
      <c r="C199" s="44"/>
      <c r="D199" s="105"/>
      <c r="E199" s="105"/>
      <c r="F199" s="105"/>
      <c r="G199" s="105"/>
      <c r="H199" s="105"/>
    </row>
    <row r="200" spans="2:9" x14ac:dyDescent="0.2">
      <c r="B200" s="77"/>
      <c r="C200" s="45" t="s">
        <v>171</v>
      </c>
      <c r="D200" s="106">
        <f t="shared" ref="D200" si="181">+D184</f>
        <v>21120000</v>
      </c>
      <c r="E200" s="106">
        <f>+E184</f>
        <v>1157869.35756485</v>
      </c>
      <c r="F200" s="106">
        <f>+F184</f>
        <v>1158530.89756485</v>
      </c>
      <c r="G200" s="106">
        <f>+G184</f>
        <v>1158530.89756485</v>
      </c>
      <c r="H200" s="106">
        <f t="shared" ref="H200" si="182">+H184</f>
        <v>3474931.1526945503</v>
      </c>
    </row>
    <row r="201" spans="2:9" x14ac:dyDescent="0.2">
      <c r="B201" s="36"/>
      <c r="C201" s="37"/>
      <c r="D201" s="107"/>
      <c r="E201" s="107"/>
      <c r="F201" s="107"/>
      <c r="G201" s="107"/>
      <c r="H201" s="107"/>
    </row>
    <row r="202" spans="2:9" ht="25.5" x14ac:dyDescent="0.2">
      <c r="B202" s="69" t="s">
        <v>172</v>
      </c>
      <c r="C202" s="38" t="s">
        <v>173</v>
      </c>
      <c r="D202" s="96">
        <f t="shared" ref="D202:H202" si="183">+D203</f>
        <v>107885000</v>
      </c>
      <c r="E202" s="96">
        <f t="shared" si="183"/>
        <v>8319149.9722998999</v>
      </c>
      <c r="F202" s="96">
        <f t="shared" si="183"/>
        <v>7969279.1310127499</v>
      </c>
      <c r="G202" s="96">
        <f t="shared" si="183"/>
        <v>7653514.2836681996</v>
      </c>
      <c r="H202" s="96">
        <f t="shared" si="183"/>
        <v>23941943.38698085</v>
      </c>
    </row>
    <row r="203" spans="2:9" ht="28.5" customHeight="1" x14ac:dyDescent="0.2">
      <c r="B203" s="39" t="s">
        <v>167</v>
      </c>
      <c r="C203" s="64" t="s">
        <v>174</v>
      </c>
      <c r="D203" s="98">
        <f t="shared" ref="D203:H203" si="184">+D204+D214</f>
        <v>107885000</v>
      </c>
      <c r="E203" s="98">
        <f t="shared" si="184"/>
        <v>8319149.9722998999</v>
      </c>
      <c r="F203" s="98">
        <f t="shared" si="184"/>
        <v>7969279.1310127499</v>
      </c>
      <c r="G203" s="98">
        <f t="shared" si="184"/>
        <v>7653514.2836681996</v>
      </c>
      <c r="H203" s="98">
        <f t="shared" si="184"/>
        <v>23941943.38698085</v>
      </c>
      <c r="I203" s="83"/>
    </row>
    <row r="204" spans="2:9" x14ac:dyDescent="0.2">
      <c r="B204" s="3">
        <v>21</v>
      </c>
      <c r="C204" s="41" t="s">
        <v>4</v>
      </c>
      <c r="D204" s="97">
        <f t="shared" ref="D204:H204" si="185">+D205+D210</f>
        <v>106650000</v>
      </c>
      <c r="E204" s="97">
        <f t="shared" si="185"/>
        <v>8024149.9722998999</v>
      </c>
      <c r="F204" s="97">
        <f t="shared" si="185"/>
        <v>7969279.1310127499</v>
      </c>
      <c r="G204" s="97">
        <f t="shared" si="185"/>
        <v>7653514.2836681996</v>
      </c>
      <c r="H204" s="97">
        <f t="shared" si="185"/>
        <v>23646943.38698085</v>
      </c>
      <c r="I204" s="83"/>
    </row>
    <row r="205" spans="2:9" x14ac:dyDescent="0.2">
      <c r="B205" s="5">
        <v>211</v>
      </c>
      <c r="C205" s="42" t="s">
        <v>5</v>
      </c>
      <c r="D205" s="98">
        <f t="shared" ref="D205:H205" si="186">+D206</f>
        <v>93500000</v>
      </c>
      <c r="E205" s="98">
        <f t="shared" si="186"/>
        <v>6972448.0060000001</v>
      </c>
      <c r="F205" s="98">
        <f t="shared" si="186"/>
        <v>6922440.5975000001</v>
      </c>
      <c r="G205" s="98">
        <f t="shared" si="186"/>
        <v>6648151.8530000001</v>
      </c>
      <c r="H205" s="98">
        <f t="shared" si="186"/>
        <v>20543040.456500001</v>
      </c>
      <c r="I205" s="83"/>
    </row>
    <row r="206" spans="2:9" x14ac:dyDescent="0.2">
      <c r="B206" s="7">
        <v>2111</v>
      </c>
      <c r="C206" s="12" t="s">
        <v>6</v>
      </c>
      <c r="D206" s="99">
        <f t="shared" ref="D206:H206" si="187">+D207+D208</f>
        <v>93500000</v>
      </c>
      <c r="E206" s="99">
        <f t="shared" si="187"/>
        <v>6972448.0060000001</v>
      </c>
      <c r="F206" s="99">
        <f t="shared" si="187"/>
        <v>6922440.5975000001</v>
      </c>
      <c r="G206" s="99">
        <f t="shared" si="187"/>
        <v>6648151.8530000001</v>
      </c>
      <c r="H206" s="99">
        <f t="shared" si="187"/>
        <v>20543040.456500001</v>
      </c>
      <c r="I206" s="88"/>
    </row>
    <row r="207" spans="2:9" x14ac:dyDescent="0.2">
      <c r="B207" s="9" t="s">
        <v>7</v>
      </c>
      <c r="C207" s="11" t="s">
        <v>8</v>
      </c>
      <c r="D207" s="93">
        <v>86500000</v>
      </c>
      <c r="E207" s="93">
        <v>6972448.0060000001</v>
      </c>
      <c r="F207" s="93">
        <v>6922440.5975000001</v>
      </c>
      <c r="G207" s="93">
        <v>6648151.8530000001</v>
      </c>
      <c r="H207" s="93">
        <f t="shared" ref="H207" si="188">+E207+F207+G207</f>
        <v>20543040.456500001</v>
      </c>
    </row>
    <row r="208" spans="2:9" x14ac:dyDescent="0.2">
      <c r="B208" s="7">
        <v>2114</v>
      </c>
      <c r="C208" s="12" t="s">
        <v>15</v>
      </c>
      <c r="D208" s="99">
        <f t="shared" ref="D208:H208" si="189">+D209</f>
        <v>7000000</v>
      </c>
      <c r="E208" s="99">
        <f t="shared" si="189"/>
        <v>0</v>
      </c>
      <c r="F208" s="99">
        <f t="shared" si="189"/>
        <v>0</v>
      </c>
      <c r="G208" s="99">
        <f t="shared" si="189"/>
        <v>0</v>
      </c>
      <c r="H208" s="99">
        <f t="shared" si="189"/>
        <v>0</v>
      </c>
      <c r="I208" s="83"/>
    </row>
    <row r="209" spans="2:8" ht="14.25" customHeight="1" x14ac:dyDescent="0.2">
      <c r="B209" s="9" t="s">
        <v>279</v>
      </c>
      <c r="C209" s="11" t="s">
        <v>15</v>
      </c>
      <c r="D209" s="93">
        <v>7000000</v>
      </c>
      <c r="E209" s="93">
        <v>0</v>
      </c>
      <c r="F209" s="93">
        <v>0</v>
      </c>
      <c r="G209" s="93">
        <v>0</v>
      </c>
      <c r="H209" s="93">
        <f t="shared" ref="H209" si="190">+E209+F209+G209</f>
        <v>0</v>
      </c>
    </row>
    <row r="210" spans="2:8" x14ac:dyDescent="0.2">
      <c r="B210" s="16">
        <v>2151</v>
      </c>
      <c r="C210" s="57" t="s">
        <v>36</v>
      </c>
      <c r="D210" s="98">
        <f t="shared" ref="D210:H210" si="191">SUM(D211:D213)</f>
        <v>13150000</v>
      </c>
      <c r="E210" s="98">
        <f t="shared" si="191"/>
        <v>1051701.9662998996</v>
      </c>
      <c r="F210" s="98">
        <f t="shared" si="191"/>
        <v>1046838.5335127497</v>
      </c>
      <c r="G210" s="98">
        <f t="shared" si="191"/>
        <v>1005362.4306681997</v>
      </c>
      <c r="H210" s="98">
        <f t="shared" si="191"/>
        <v>3103902.930480849</v>
      </c>
    </row>
    <row r="211" spans="2:8" x14ac:dyDescent="0.2">
      <c r="B211" s="14" t="s">
        <v>37</v>
      </c>
      <c r="C211" s="15" t="s">
        <v>198</v>
      </c>
      <c r="D211" s="93">
        <v>6000000</v>
      </c>
      <c r="E211" s="93">
        <v>492951.54631539964</v>
      </c>
      <c r="F211" s="93">
        <v>490328.42105274962</v>
      </c>
      <c r="G211" s="93">
        <v>470881.34906769963</v>
      </c>
      <c r="H211" s="93">
        <f t="shared" ref="H211:H213" si="192">+E211+F211+G211</f>
        <v>1454161.3164358488</v>
      </c>
    </row>
    <row r="212" spans="2:8" x14ac:dyDescent="0.2">
      <c r="B212" s="14" t="s">
        <v>38</v>
      </c>
      <c r="C212" s="15" t="s">
        <v>199</v>
      </c>
      <c r="D212" s="93">
        <v>6300000</v>
      </c>
      <c r="E212" s="93">
        <v>495043.80842600006</v>
      </c>
      <c r="F212" s="93">
        <v>491493.28242250008</v>
      </c>
      <c r="G212" s="93">
        <v>472018.78156300006</v>
      </c>
      <c r="H212" s="93">
        <f t="shared" si="192"/>
        <v>1458555.8724115002</v>
      </c>
    </row>
    <row r="213" spans="2:8" x14ac:dyDescent="0.2">
      <c r="B213" s="14" t="s">
        <v>39</v>
      </c>
      <c r="C213" s="15" t="s">
        <v>200</v>
      </c>
      <c r="D213" s="93">
        <v>850000</v>
      </c>
      <c r="E213" s="93">
        <v>63706.611558499979</v>
      </c>
      <c r="F213" s="93">
        <v>65016.830037499982</v>
      </c>
      <c r="G213" s="93">
        <v>62462.300037499976</v>
      </c>
      <c r="H213" s="93">
        <f t="shared" si="192"/>
        <v>191185.74163349994</v>
      </c>
    </row>
    <row r="214" spans="2:8" x14ac:dyDescent="0.2">
      <c r="B214" s="21">
        <v>22</v>
      </c>
      <c r="C214" s="22" t="s">
        <v>40</v>
      </c>
      <c r="D214" s="97">
        <f t="shared" ref="D214:H214" si="193">+D215</f>
        <v>1235000</v>
      </c>
      <c r="E214" s="97">
        <f t="shared" si="193"/>
        <v>295000</v>
      </c>
      <c r="F214" s="97">
        <f t="shared" si="193"/>
        <v>0</v>
      </c>
      <c r="G214" s="97">
        <f t="shared" si="193"/>
        <v>0</v>
      </c>
      <c r="H214" s="97">
        <f t="shared" si="193"/>
        <v>295000</v>
      </c>
    </row>
    <row r="215" spans="2:8" x14ac:dyDescent="0.2">
      <c r="B215" s="16">
        <v>222</v>
      </c>
      <c r="C215" s="71" t="s">
        <v>53</v>
      </c>
      <c r="D215" s="98">
        <f t="shared" ref="D215:H215" si="194">SUM(D216:D217)</f>
        <v>1235000</v>
      </c>
      <c r="E215" s="98">
        <f t="shared" si="194"/>
        <v>295000</v>
      </c>
      <c r="F215" s="98">
        <f t="shared" si="194"/>
        <v>0</v>
      </c>
      <c r="G215" s="98">
        <f t="shared" si="194"/>
        <v>0</v>
      </c>
      <c r="H215" s="98">
        <f t="shared" si="194"/>
        <v>295000</v>
      </c>
    </row>
    <row r="216" spans="2:8" x14ac:dyDescent="0.2">
      <c r="B216" s="24" t="s">
        <v>54</v>
      </c>
      <c r="C216" s="15" t="s">
        <v>207</v>
      </c>
      <c r="D216" s="93">
        <v>617500</v>
      </c>
      <c r="E216" s="93">
        <v>295000</v>
      </c>
      <c r="F216" s="93">
        <v>0</v>
      </c>
      <c r="G216" s="93">
        <v>0</v>
      </c>
      <c r="H216" s="93">
        <f t="shared" ref="H216:H217" si="195">+E216+F216+G216</f>
        <v>295000</v>
      </c>
    </row>
    <row r="217" spans="2:8" x14ac:dyDescent="0.2">
      <c r="B217" s="24" t="s">
        <v>55</v>
      </c>
      <c r="C217" s="15" t="s">
        <v>208</v>
      </c>
      <c r="D217" s="93">
        <v>617500</v>
      </c>
      <c r="E217" s="93">
        <v>0</v>
      </c>
      <c r="F217" s="93">
        <v>0</v>
      </c>
      <c r="G217" s="93">
        <v>0</v>
      </c>
      <c r="H217" s="93">
        <f t="shared" si="195"/>
        <v>0</v>
      </c>
    </row>
    <row r="218" spans="2:8" x14ac:dyDescent="0.2">
      <c r="B218" s="34"/>
      <c r="C218" s="44"/>
      <c r="D218" s="105"/>
      <c r="E218" s="105"/>
      <c r="F218" s="105"/>
      <c r="G218" s="105"/>
      <c r="H218" s="105"/>
    </row>
    <row r="219" spans="2:8" x14ac:dyDescent="0.2">
      <c r="B219" s="34"/>
      <c r="C219" s="79" t="s">
        <v>175</v>
      </c>
      <c r="D219" s="105">
        <f t="shared" ref="D219:H219" si="196">+D204+D214</f>
        <v>107885000</v>
      </c>
      <c r="E219" s="105">
        <f t="shared" si="196"/>
        <v>8319149.9722998999</v>
      </c>
      <c r="F219" s="105">
        <f t="shared" si="196"/>
        <v>7969279.1310127499</v>
      </c>
      <c r="G219" s="105">
        <f t="shared" si="196"/>
        <v>7653514.2836681996</v>
      </c>
      <c r="H219" s="105">
        <f t="shared" si="196"/>
        <v>23941943.38698085</v>
      </c>
    </row>
    <row r="220" spans="2:8" x14ac:dyDescent="0.2">
      <c r="B220" s="36"/>
      <c r="C220" s="37"/>
      <c r="D220" s="107"/>
      <c r="E220" s="107"/>
      <c r="F220" s="107"/>
      <c r="G220" s="107"/>
      <c r="H220" s="107"/>
    </row>
    <row r="221" spans="2:8" ht="41.25" customHeight="1" x14ac:dyDescent="0.2">
      <c r="B221" s="2" t="s">
        <v>176</v>
      </c>
      <c r="C221" s="80" t="s">
        <v>177</v>
      </c>
      <c r="D221" s="107">
        <f t="shared" ref="D221:H221" si="197">+D222</f>
        <v>10984400</v>
      </c>
      <c r="E221" s="107">
        <f t="shared" si="197"/>
        <v>498524.81921315001</v>
      </c>
      <c r="F221" s="107">
        <f t="shared" si="197"/>
        <v>766110.67921314994</v>
      </c>
      <c r="G221" s="107">
        <f t="shared" si="197"/>
        <v>492510.67921315</v>
      </c>
      <c r="H221" s="107">
        <f t="shared" si="197"/>
        <v>1757146.1776394502</v>
      </c>
    </row>
    <row r="222" spans="2:8" x14ac:dyDescent="0.2">
      <c r="B222" s="47" t="s">
        <v>167</v>
      </c>
      <c r="C222" s="81" t="s">
        <v>178</v>
      </c>
      <c r="D222" s="108">
        <f t="shared" ref="D222:H222" si="198">+D223+D233+D236</f>
        <v>10984400</v>
      </c>
      <c r="E222" s="108">
        <f t="shared" si="198"/>
        <v>498524.81921315001</v>
      </c>
      <c r="F222" s="108">
        <f t="shared" si="198"/>
        <v>766110.67921314994</v>
      </c>
      <c r="G222" s="108">
        <f t="shared" si="198"/>
        <v>492510.67921315</v>
      </c>
      <c r="H222" s="108">
        <f t="shared" si="198"/>
        <v>1757146.1776394502</v>
      </c>
    </row>
    <row r="223" spans="2:8" x14ac:dyDescent="0.2">
      <c r="B223" s="3">
        <v>21</v>
      </c>
      <c r="C223" s="4" t="s">
        <v>4</v>
      </c>
      <c r="D223" s="97">
        <f t="shared" ref="D223:H223" si="199">+D224+D229</f>
        <v>5370000</v>
      </c>
      <c r="E223" s="97">
        <f t="shared" si="199"/>
        <v>449524.81921315001</v>
      </c>
      <c r="F223" s="97">
        <f t="shared" si="199"/>
        <v>449610.67921315</v>
      </c>
      <c r="G223" s="97">
        <f t="shared" si="199"/>
        <v>449610.67921315</v>
      </c>
      <c r="H223" s="97">
        <f t="shared" si="199"/>
        <v>1348746.1776394502</v>
      </c>
    </row>
    <row r="224" spans="2:8" x14ac:dyDescent="0.2">
      <c r="B224" s="5">
        <v>211</v>
      </c>
      <c r="C224" s="42" t="s">
        <v>5</v>
      </c>
      <c r="D224" s="98">
        <f t="shared" ref="D224:H224" si="200">+D225</f>
        <v>4700000</v>
      </c>
      <c r="E224" s="98">
        <f t="shared" si="200"/>
        <v>391091.1385</v>
      </c>
      <c r="F224" s="98">
        <f t="shared" si="200"/>
        <v>391091.1385</v>
      </c>
      <c r="G224" s="98">
        <f t="shared" si="200"/>
        <v>391091.1385</v>
      </c>
      <c r="H224" s="98">
        <f t="shared" si="200"/>
        <v>1173273.4155000001</v>
      </c>
    </row>
    <row r="225" spans="2:8" x14ac:dyDescent="0.2">
      <c r="B225" s="7">
        <v>2111</v>
      </c>
      <c r="C225" s="12" t="s">
        <v>6</v>
      </c>
      <c r="D225" s="99">
        <f t="shared" ref="D225:E225" si="201">+D226+D228</f>
        <v>4700000</v>
      </c>
      <c r="E225" s="99">
        <f t="shared" si="201"/>
        <v>391091.1385</v>
      </c>
      <c r="F225" s="99">
        <f t="shared" ref="F225" si="202">+F226+F228</f>
        <v>391091.1385</v>
      </c>
      <c r="G225" s="99">
        <f t="shared" ref="G225" si="203">+G226+G228</f>
        <v>391091.1385</v>
      </c>
      <c r="H225" s="99">
        <f t="shared" ref="H225" si="204">+H226+H228</f>
        <v>1173273.4155000001</v>
      </c>
    </row>
    <row r="226" spans="2:8" x14ac:dyDescent="0.2">
      <c r="B226" s="9" t="s">
        <v>7</v>
      </c>
      <c r="C226" s="11" t="s">
        <v>191</v>
      </c>
      <c r="D226" s="93">
        <v>4200000</v>
      </c>
      <c r="E226" s="93">
        <v>391091.1385</v>
      </c>
      <c r="F226" s="93">
        <v>391091.1385</v>
      </c>
      <c r="G226" s="93">
        <v>391091.1385</v>
      </c>
      <c r="H226" s="93">
        <f t="shared" ref="H226" si="205">+E226+F226+G226</f>
        <v>1173273.4155000001</v>
      </c>
    </row>
    <row r="227" spans="2:8" x14ac:dyDescent="0.2">
      <c r="B227" s="7">
        <v>2114</v>
      </c>
      <c r="C227" s="12" t="s">
        <v>15</v>
      </c>
      <c r="D227" s="99">
        <f t="shared" ref="D227:H227" si="206">+D228</f>
        <v>500000</v>
      </c>
      <c r="E227" s="99">
        <f t="shared" si="206"/>
        <v>0</v>
      </c>
      <c r="F227" s="99">
        <f t="shared" si="206"/>
        <v>0</v>
      </c>
      <c r="G227" s="99">
        <f t="shared" si="206"/>
        <v>0</v>
      </c>
      <c r="H227" s="99">
        <f t="shared" si="206"/>
        <v>0</v>
      </c>
    </row>
    <row r="228" spans="2:8" x14ac:dyDescent="0.2">
      <c r="B228" s="9" t="s">
        <v>279</v>
      </c>
      <c r="C228" s="11" t="s">
        <v>276</v>
      </c>
      <c r="D228" s="93">
        <v>500000</v>
      </c>
      <c r="E228" s="93">
        <v>0</v>
      </c>
      <c r="F228" s="93">
        <v>0</v>
      </c>
      <c r="G228" s="93">
        <v>0</v>
      </c>
      <c r="H228" s="93">
        <f t="shared" ref="H228" si="207">+E228+F228+G228</f>
        <v>0</v>
      </c>
    </row>
    <row r="229" spans="2:8" x14ac:dyDescent="0.2">
      <c r="B229" s="16">
        <v>215</v>
      </c>
      <c r="C229" s="57" t="s">
        <v>36</v>
      </c>
      <c r="D229" s="98">
        <f t="shared" ref="D229:E229" si="208">+D230+D231+D232</f>
        <v>670000</v>
      </c>
      <c r="E229" s="98">
        <f t="shared" si="208"/>
        <v>58433.680713150003</v>
      </c>
      <c r="F229" s="98">
        <f t="shared" ref="F229" si="209">+F230+F231+F232</f>
        <v>58519.540713150003</v>
      </c>
      <c r="G229" s="98">
        <f t="shared" ref="G229" si="210">+G230+G231+G232</f>
        <v>58519.540713150003</v>
      </c>
      <c r="H229" s="98">
        <f t="shared" ref="H229" si="211">+H230+H231+H232</f>
        <v>175472.76213945</v>
      </c>
    </row>
    <row r="230" spans="2:8" x14ac:dyDescent="0.2">
      <c r="B230" s="14" t="s">
        <v>37</v>
      </c>
      <c r="C230" s="15" t="s">
        <v>198</v>
      </c>
      <c r="D230" s="93">
        <v>300000</v>
      </c>
      <c r="E230" s="93">
        <v>27728.361719650002</v>
      </c>
      <c r="F230" s="93">
        <v>27728.361719650002</v>
      </c>
      <c r="G230" s="93">
        <v>27728.361719650002</v>
      </c>
      <c r="H230" s="93">
        <f t="shared" ref="H230:H232" si="212">+E230+F230+G230</f>
        <v>83185.085158950009</v>
      </c>
    </row>
    <row r="231" spans="2:8" x14ac:dyDescent="0.2">
      <c r="B231" s="14" t="s">
        <v>38</v>
      </c>
      <c r="C231" s="15" t="s">
        <v>199</v>
      </c>
      <c r="D231" s="93">
        <v>320000</v>
      </c>
      <c r="E231" s="93">
        <v>27767.4708335</v>
      </c>
      <c r="F231" s="93">
        <v>27767.4708335</v>
      </c>
      <c r="G231" s="93">
        <v>27767.4708335</v>
      </c>
      <c r="H231" s="93">
        <f t="shared" si="212"/>
        <v>83302.412500499995</v>
      </c>
    </row>
    <row r="232" spans="2:8" x14ac:dyDescent="0.2">
      <c r="B232" s="14" t="s">
        <v>39</v>
      </c>
      <c r="C232" s="15" t="s">
        <v>200</v>
      </c>
      <c r="D232" s="93">
        <v>50000</v>
      </c>
      <c r="E232" s="93">
        <v>2937.84816</v>
      </c>
      <c r="F232" s="93">
        <v>3023.7081600000001</v>
      </c>
      <c r="G232" s="93">
        <v>3023.7081600000001</v>
      </c>
      <c r="H232" s="93">
        <f t="shared" si="212"/>
        <v>8985.2644799999998</v>
      </c>
    </row>
    <row r="233" spans="2:8" x14ac:dyDescent="0.2">
      <c r="B233" s="21">
        <v>22</v>
      </c>
      <c r="C233" s="82" t="s">
        <v>40</v>
      </c>
      <c r="D233" s="97">
        <f t="shared" ref="D233:H233" si="213">+D234</f>
        <v>5000000</v>
      </c>
      <c r="E233" s="97">
        <f t="shared" si="213"/>
        <v>49000</v>
      </c>
      <c r="F233" s="97">
        <f t="shared" si="213"/>
        <v>19000</v>
      </c>
      <c r="G233" s="97">
        <f t="shared" si="213"/>
        <v>42900</v>
      </c>
      <c r="H233" s="97">
        <f t="shared" si="213"/>
        <v>110900</v>
      </c>
    </row>
    <row r="234" spans="2:8" x14ac:dyDescent="0.2">
      <c r="B234" s="16">
        <v>228</v>
      </c>
      <c r="C234" s="71" t="s">
        <v>277</v>
      </c>
      <c r="D234" s="98">
        <f t="shared" ref="D234:H234" si="214">SUM(D235:D235)</f>
        <v>5000000</v>
      </c>
      <c r="E234" s="98">
        <f t="shared" si="214"/>
        <v>49000</v>
      </c>
      <c r="F234" s="98">
        <f t="shared" si="214"/>
        <v>19000</v>
      </c>
      <c r="G234" s="98">
        <f t="shared" si="214"/>
        <v>42900</v>
      </c>
      <c r="H234" s="98">
        <f t="shared" si="214"/>
        <v>110900</v>
      </c>
    </row>
    <row r="235" spans="2:8" x14ac:dyDescent="0.2">
      <c r="B235" s="14" t="s">
        <v>80</v>
      </c>
      <c r="C235" s="23" t="s">
        <v>224</v>
      </c>
      <c r="D235" s="101">
        <v>5000000</v>
      </c>
      <c r="E235" s="101">
        <v>49000</v>
      </c>
      <c r="F235" s="101">
        <v>19000</v>
      </c>
      <c r="G235" s="101">
        <v>42900</v>
      </c>
      <c r="H235" s="101">
        <f t="shared" ref="H235" si="215">+E235+F235+G235</f>
        <v>110900</v>
      </c>
    </row>
    <row r="236" spans="2:8" x14ac:dyDescent="0.2">
      <c r="B236" s="21">
        <v>24</v>
      </c>
      <c r="C236" s="75" t="s">
        <v>142</v>
      </c>
      <c r="D236" s="97">
        <f t="shared" ref="D236:H236" si="216">+D237</f>
        <v>614400</v>
      </c>
      <c r="E236" s="97">
        <f t="shared" si="216"/>
        <v>0</v>
      </c>
      <c r="F236" s="97">
        <f t="shared" si="216"/>
        <v>297500</v>
      </c>
      <c r="G236" s="97">
        <f t="shared" si="216"/>
        <v>0</v>
      </c>
      <c r="H236" s="97">
        <f t="shared" si="216"/>
        <v>297500</v>
      </c>
    </row>
    <row r="237" spans="2:8" ht="15" customHeight="1" x14ac:dyDescent="0.2">
      <c r="B237" s="16">
        <v>241</v>
      </c>
      <c r="C237" s="57" t="s">
        <v>143</v>
      </c>
      <c r="D237" s="103">
        <f t="shared" ref="D237:H237" si="217">+D238+D240</f>
        <v>614400</v>
      </c>
      <c r="E237" s="103">
        <f t="shared" si="217"/>
        <v>0</v>
      </c>
      <c r="F237" s="103">
        <f t="shared" si="217"/>
        <v>297500</v>
      </c>
      <c r="G237" s="103">
        <f t="shared" si="217"/>
        <v>0</v>
      </c>
      <c r="H237" s="103">
        <f t="shared" si="217"/>
        <v>297500</v>
      </c>
    </row>
    <row r="238" spans="2:8" ht="15.75" customHeight="1" x14ac:dyDescent="0.2">
      <c r="B238" s="14" t="s">
        <v>144</v>
      </c>
      <c r="C238" s="23" t="s">
        <v>264</v>
      </c>
      <c r="D238" s="115">
        <v>100000</v>
      </c>
      <c r="E238" s="115">
        <v>0</v>
      </c>
      <c r="F238" s="115">
        <v>0</v>
      </c>
      <c r="G238" s="115">
        <v>0</v>
      </c>
      <c r="H238" s="115">
        <f t="shared" ref="H238" si="218">+E238+F238+G238</f>
        <v>0</v>
      </c>
    </row>
    <row r="239" spans="2:8" ht="25.5" customHeight="1" x14ac:dyDescent="0.2">
      <c r="B239" s="16">
        <v>247</v>
      </c>
      <c r="C239" s="20" t="s">
        <v>145</v>
      </c>
      <c r="D239" s="116">
        <f t="shared" ref="D239:H239" si="219">+D240</f>
        <v>514400</v>
      </c>
      <c r="E239" s="116">
        <f t="shared" si="219"/>
        <v>0</v>
      </c>
      <c r="F239" s="116">
        <f t="shared" si="219"/>
        <v>297500</v>
      </c>
      <c r="G239" s="116">
        <f t="shared" si="219"/>
        <v>0</v>
      </c>
      <c r="H239" s="116">
        <f t="shared" si="219"/>
        <v>297500</v>
      </c>
    </row>
    <row r="240" spans="2:8" ht="26.25" customHeight="1" x14ac:dyDescent="0.2">
      <c r="B240" s="24" t="s">
        <v>146</v>
      </c>
      <c r="C240" s="61" t="s">
        <v>338</v>
      </c>
      <c r="D240" s="93">
        <v>514400</v>
      </c>
      <c r="E240" s="93">
        <v>0</v>
      </c>
      <c r="F240" s="93">
        <v>297500</v>
      </c>
      <c r="G240" s="93">
        <v>0</v>
      </c>
      <c r="H240" s="93">
        <f t="shared" ref="H240" si="220">+E240+F240+G240</f>
        <v>297500</v>
      </c>
    </row>
    <row r="241" spans="2:9" ht="17.25" customHeight="1" x14ac:dyDescent="0.2">
      <c r="B241" s="48" t="s">
        <v>176</v>
      </c>
      <c r="C241" s="46" t="s">
        <v>179</v>
      </c>
      <c r="D241" s="105">
        <f t="shared" ref="D241:H241" si="221">+D223+D233+D236</f>
        <v>10984400</v>
      </c>
      <c r="E241" s="105">
        <f t="shared" si="221"/>
        <v>498524.81921315001</v>
      </c>
      <c r="F241" s="105">
        <f t="shared" si="221"/>
        <v>766110.67921314994</v>
      </c>
      <c r="G241" s="105">
        <f t="shared" si="221"/>
        <v>492510.67921315</v>
      </c>
      <c r="H241" s="105">
        <f t="shared" si="221"/>
        <v>1757146.1776394502</v>
      </c>
    </row>
    <row r="242" spans="2:9" ht="27" customHeight="1" x14ac:dyDescent="0.2">
      <c r="B242" s="2" t="s">
        <v>285</v>
      </c>
      <c r="C242" s="80" t="s">
        <v>286</v>
      </c>
      <c r="D242" s="107">
        <f t="shared" ref="D242:H243" si="222">+D243</f>
        <v>6566690</v>
      </c>
      <c r="E242" s="107">
        <f t="shared" si="222"/>
        <v>11237939.815759251</v>
      </c>
      <c r="F242" s="107">
        <f t="shared" si="222"/>
        <v>11279453.15531975</v>
      </c>
      <c r="G242" s="107">
        <f t="shared" si="222"/>
        <v>11546210.7627188</v>
      </c>
      <c r="H242" s="107">
        <f t="shared" si="222"/>
        <v>34063603.733797804</v>
      </c>
    </row>
    <row r="243" spans="2:9" ht="26.25" customHeight="1" x14ac:dyDescent="0.2">
      <c r="B243" s="47" t="s">
        <v>167</v>
      </c>
      <c r="C243" s="81" t="s">
        <v>178</v>
      </c>
      <c r="D243" s="108">
        <f t="shared" si="222"/>
        <v>6566690</v>
      </c>
      <c r="E243" s="108">
        <f t="shared" si="222"/>
        <v>11237939.815759251</v>
      </c>
      <c r="F243" s="108">
        <f t="shared" si="222"/>
        <v>11279453.15531975</v>
      </c>
      <c r="G243" s="108">
        <f t="shared" si="222"/>
        <v>11546210.7627188</v>
      </c>
      <c r="H243" s="108">
        <f t="shared" si="222"/>
        <v>34063603.733797804</v>
      </c>
    </row>
    <row r="244" spans="2:9" ht="17.25" customHeight="1" x14ac:dyDescent="0.2">
      <c r="B244" s="3">
        <v>21</v>
      </c>
      <c r="C244" s="4" t="s">
        <v>4</v>
      </c>
      <c r="D244" s="97">
        <f t="shared" ref="D244:H244" si="223">+D245+D250</f>
        <v>6566690</v>
      </c>
      <c r="E244" s="97">
        <f t="shared" si="223"/>
        <v>11237939.815759251</v>
      </c>
      <c r="F244" s="97">
        <f t="shared" si="223"/>
        <v>11279453.15531975</v>
      </c>
      <c r="G244" s="97">
        <f t="shared" si="223"/>
        <v>11546210.7627188</v>
      </c>
      <c r="H244" s="97">
        <f t="shared" si="223"/>
        <v>34063603.733797804</v>
      </c>
    </row>
    <row r="245" spans="2:9" ht="17.25" customHeight="1" x14ac:dyDescent="0.2">
      <c r="B245" s="5">
        <v>211</v>
      </c>
      <c r="C245" s="42" t="s">
        <v>5</v>
      </c>
      <c r="D245" s="98">
        <f t="shared" ref="D245:H245" si="224">+D246</f>
        <v>5896690</v>
      </c>
      <c r="E245" s="98">
        <f t="shared" si="224"/>
        <v>9985568.2375000007</v>
      </c>
      <c r="F245" s="98">
        <f t="shared" si="224"/>
        <v>10018947.782500001</v>
      </c>
      <c r="G245" s="98">
        <f t="shared" si="224"/>
        <v>10285967.382000001</v>
      </c>
      <c r="H245" s="98">
        <f t="shared" si="224"/>
        <v>30290483.402000003</v>
      </c>
    </row>
    <row r="246" spans="2:9" ht="17.25" customHeight="1" x14ac:dyDescent="0.2">
      <c r="B246" s="7">
        <v>2111</v>
      </c>
      <c r="C246" s="12" t="s">
        <v>6</v>
      </c>
      <c r="D246" s="99">
        <f t="shared" ref="D246:E246" si="225">+D247+D249</f>
        <v>5896690</v>
      </c>
      <c r="E246" s="99">
        <f t="shared" si="225"/>
        <v>9985568.2375000007</v>
      </c>
      <c r="F246" s="99">
        <f t="shared" ref="F246" si="226">+F247+F249</f>
        <v>10018947.782500001</v>
      </c>
      <c r="G246" s="99">
        <f t="shared" ref="G246" si="227">+G247+G249</f>
        <v>10285967.382000001</v>
      </c>
      <c r="H246" s="99">
        <f t="shared" ref="H246" si="228">+H247+H249</f>
        <v>30290483.402000003</v>
      </c>
      <c r="I246" s="84"/>
    </row>
    <row r="247" spans="2:9" ht="17.25" customHeight="1" x14ac:dyDescent="0.2">
      <c r="B247" s="9" t="s">
        <v>7</v>
      </c>
      <c r="C247" s="11" t="s">
        <v>191</v>
      </c>
      <c r="D247" s="93">
        <v>4896690</v>
      </c>
      <c r="E247" s="93">
        <v>9985568.2375000007</v>
      </c>
      <c r="F247" s="93">
        <v>10018947.782500001</v>
      </c>
      <c r="G247" s="93">
        <v>10285967.382000001</v>
      </c>
      <c r="H247" s="93">
        <f t="shared" ref="H247" si="229">+E247+F247+G247</f>
        <v>30290483.402000003</v>
      </c>
    </row>
    <row r="248" spans="2:9" ht="17.25" customHeight="1" x14ac:dyDescent="0.2">
      <c r="B248" s="7">
        <v>2114</v>
      </c>
      <c r="C248" s="12" t="s">
        <v>15</v>
      </c>
      <c r="D248" s="99">
        <f t="shared" ref="D248:H248" si="230">+D249</f>
        <v>1000000</v>
      </c>
      <c r="E248" s="99">
        <f t="shared" si="230"/>
        <v>0</v>
      </c>
      <c r="F248" s="99">
        <f t="shared" si="230"/>
        <v>0</v>
      </c>
      <c r="G248" s="99">
        <f t="shared" si="230"/>
        <v>0</v>
      </c>
      <c r="H248" s="99">
        <f t="shared" si="230"/>
        <v>0</v>
      </c>
    </row>
    <row r="249" spans="2:9" ht="17.25" customHeight="1" x14ac:dyDescent="0.2">
      <c r="B249" s="9" t="s">
        <v>279</v>
      </c>
      <c r="C249" s="11" t="s">
        <v>276</v>
      </c>
      <c r="D249" s="93">
        <v>1000000</v>
      </c>
      <c r="E249" s="93">
        <v>0</v>
      </c>
      <c r="F249" s="93">
        <v>0</v>
      </c>
      <c r="G249" s="93">
        <v>0</v>
      </c>
      <c r="H249" s="93">
        <f t="shared" ref="H249" si="231">+E249+F249+G249</f>
        <v>0</v>
      </c>
    </row>
    <row r="250" spans="2:9" ht="17.25" customHeight="1" x14ac:dyDescent="0.2">
      <c r="B250" s="16">
        <v>215</v>
      </c>
      <c r="C250" s="57" t="s">
        <v>36</v>
      </c>
      <c r="D250" s="98">
        <f t="shared" ref="D250:E250" si="232">+D251+D252+D253</f>
        <v>670000</v>
      </c>
      <c r="E250" s="98">
        <f t="shared" si="232"/>
        <v>1252371.5782592501</v>
      </c>
      <c r="F250" s="98">
        <f t="shared" ref="F250" si="233">+F251+F252+F253</f>
        <v>1260505.3728197501</v>
      </c>
      <c r="G250" s="98">
        <f t="shared" ref="G250" si="234">+G251+G252+G253</f>
        <v>1260243.3807188</v>
      </c>
      <c r="H250" s="98">
        <f t="shared" ref="H250" si="235">+H251+H252+H253</f>
        <v>3773120.3317978</v>
      </c>
    </row>
    <row r="251" spans="2:9" ht="11.25" customHeight="1" x14ac:dyDescent="0.2">
      <c r="B251" s="14" t="s">
        <v>37</v>
      </c>
      <c r="C251" s="15" t="s">
        <v>198</v>
      </c>
      <c r="D251" s="93">
        <v>300000</v>
      </c>
      <c r="E251" s="93">
        <v>584644.61688375019</v>
      </c>
      <c r="F251" s="93">
        <v>588394.82662425016</v>
      </c>
      <c r="G251" s="93">
        <v>593605.59622880013</v>
      </c>
      <c r="H251" s="93">
        <f t="shared" ref="H251:H253" si="236">+E251+F251+G251</f>
        <v>1766645.0397368004</v>
      </c>
    </row>
    <row r="252" spans="2:9" ht="11.25" customHeight="1" x14ac:dyDescent="0.2">
      <c r="B252" s="14" t="s">
        <v>38</v>
      </c>
      <c r="C252" s="15" t="s">
        <v>199</v>
      </c>
      <c r="D252" s="93">
        <v>320000</v>
      </c>
      <c r="E252" s="93">
        <v>605670.34486249986</v>
      </c>
      <c r="F252" s="93">
        <v>608040.29755749984</v>
      </c>
      <c r="G252" s="93">
        <v>601438.68912199989</v>
      </c>
      <c r="H252" s="93">
        <f t="shared" si="236"/>
        <v>1815149.3315419997</v>
      </c>
    </row>
    <row r="253" spans="2:9" ht="11.25" customHeight="1" x14ac:dyDescent="0.2">
      <c r="B253" s="14" t="s">
        <v>39</v>
      </c>
      <c r="C253" s="15" t="s">
        <v>200</v>
      </c>
      <c r="D253" s="93">
        <v>50000</v>
      </c>
      <c r="E253" s="93">
        <v>62056.616513000015</v>
      </c>
      <c r="F253" s="93">
        <v>64070.248637999997</v>
      </c>
      <c r="G253" s="93">
        <v>65199.095367999995</v>
      </c>
      <c r="H253" s="93">
        <f t="shared" si="236"/>
        <v>191325.96051900001</v>
      </c>
    </row>
    <row r="254" spans="2:9" ht="17.25" customHeight="1" x14ac:dyDescent="0.2">
      <c r="B254" s="48" t="s">
        <v>285</v>
      </c>
      <c r="C254" s="79" t="s">
        <v>318</v>
      </c>
      <c r="D254" s="105">
        <f t="shared" ref="D254:H254" si="237">+D245+D250</f>
        <v>6566690</v>
      </c>
      <c r="E254" s="105">
        <f t="shared" si="237"/>
        <v>11237939.815759251</v>
      </c>
      <c r="F254" s="105">
        <f t="shared" si="237"/>
        <v>11279453.15531975</v>
      </c>
      <c r="G254" s="105">
        <f t="shared" si="237"/>
        <v>11546210.7627188</v>
      </c>
      <c r="H254" s="105">
        <f t="shared" si="237"/>
        <v>34063603.733797804</v>
      </c>
    </row>
    <row r="255" spans="2:9" x14ac:dyDescent="0.2">
      <c r="B255" s="49"/>
      <c r="C255" s="50"/>
      <c r="D255" s="109"/>
      <c r="E255" s="109"/>
      <c r="F255" s="109"/>
      <c r="G255" s="109"/>
      <c r="H255" s="109"/>
    </row>
    <row r="256" spans="2:9" x14ac:dyDescent="0.2">
      <c r="B256" s="51"/>
      <c r="C256" s="52" t="s">
        <v>180</v>
      </c>
      <c r="D256" s="110">
        <f t="shared" ref="D256:H256" si="238">+D3+D184+D202+D221+D242</f>
        <v>1172006944</v>
      </c>
      <c r="E256" s="110">
        <f t="shared" si="238"/>
        <v>60981376.780317657</v>
      </c>
      <c r="F256" s="110">
        <f t="shared" si="238"/>
        <v>67038243.680147044</v>
      </c>
      <c r="G256" s="110">
        <f t="shared" si="238"/>
        <v>132382566.64235687</v>
      </c>
      <c r="H256" s="110">
        <f t="shared" si="238"/>
        <v>260402187.10282165</v>
      </c>
    </row>
    <row r="257" spans="1:8" s="56" customFormat="1" x14ac:dyDescent="0.2">
      <c r="D257" s="111"/>
      <c r="E257" s="111"/>
      <c r="F257" s="111"/>
      <c r="G257" s="111"/>
      <c r="H257" s="111"/>
    </row>
    <row r="258" spans="1:8" s="56" customFormat="1" x14ac:dyDescent="0.2">
      <c r="B258" s="66"/>
      <c r="D258" s="111"/>
      <c r="E258" s="111"/>
      <c r="F258" s="111"/>
      <c r="G258" s="111"/>
      <c r="H258" s="111"/>
    </row>
    <row r="259" spans="1:8" s="56" customFormat="1" x14ac:dyDescent="0.2">
      <c r="B259" s="66"/>
      <c r="D259" s="111"/>
      <c r="E259" s="111"/>
      <c r="F259" s="111"/>
      <c r="G259" s="111"/>
      <c r="H259" s="111"/>
    </row>
    <row r="260" spans="1:8" s="56" customFormat="1" x14ac:dyDescent="0.2">
      <c r="B260" s="66"/>
      <c r="D260" s="111"/>
      <c r="E260" s="111"/>
      <c r="F260" s="111"/>
      <c r="G260" s="111"/>
      <c r="H260" s="111"/>
    </row>
    <row r="261" spans="1:8" s="56" customFormat="1" x14ac:dyDescent="0.2">
      <c r="B261" s="120" t="s">
        <v>341</v>
      </c>
      <c r="C261" s="120"/>
      <c r="D261" s="121"/>
      <c r="E261" s="121"/>
      <c r="F261" s="121"/>
      <c r="G261" s="122"/>
      <c r="H261" s="111"/>
    </row>
    <row r="262" spans="1:8" s="56" customFormat="1" x14ac:dyDescent="0.2">
      <c r="B262" s="66"/>
      <c r="D262" s="111"/>
      <c r="E262" s="111"/>
      <c r="F262" s="111"/>
      <c r="G262" s="111"/>
      <c r="H262" s="111"/>
    </row>
    <row r="263" spans="1:8" s="56" customFormat="1" x14ac:dyDescent="0.2">
      <c r="B263" s="66"/>
      <c r="D263" s="111"/>
      <c r="E263" s="111"/>
      <c r="F263" s="111"/>
      <c r="G263" s="111"/>
      <c r="H263" s="111"/>
    </row>
    <row r="264" spans="1:8" s="56" customFormat="1" x14ac:dyDescent="0.2">
      <c r="B264" s="66"/>
      <c r="D264" s="111"/>
      <c r="E264" s="111"/>
      <c r="F264" s="111"/>
      <c r="G264" s="111"/>
      <c r="H264" s="111"/>
    </row>
    <row r="265" spans="1:8" s="56" customFormat="1" x14ac:dyDescent="0.2">
      <c r="B265" s="66"/>
      <c r="D265" s="111"/>
      <c r="E265" s="111"/>
      <c r="F265" s="111"/>
      <c r="G265" s="111"/>
      <c r="H265" s="111"/>
    </row>
    <row r="266" spans="1:8" s="56" customFormat="1" x14ac:dyDescent="0.2">
      <c r="B266" s="66"/>
      <c r="D266" s="111"/>
      <c r="E266" s="111"/>
      <c r="F266" s="111"/>
      <c r="G266" s="111"/>
      <c r="H266" s="111"/>
    </row>
    <row r="267" spans="1:8" s="56" customFormat="1" x14ac:dyDescent="0.2">
      <c r="B267" s="66"/>
      <c r="D267" s="111"/>
      <c r="E267" s="111"/>
      <c r="F267" s="111"/>
      <c r="G267" s="111"/>
      <c r="H267" s="111"/>
    </row>
    <row r="268" spans="1:8" s="56" customFormat="1" x14ac:dyDescent="0.2">
      <c r="B268" s="66"/>
      <c r="D268" s="111"/>
      <c r="E268" s="111"/>
      <c r="F268" s="111"/>
      <c r="G268" s="111"/>
      <c r="H268" s="111"/>
    </row>
    <row r="269" spans="1:8" s="56" customFormat="1" x14ac:dyDescent="0.2">
      <c r="B269" s="66"/>
      <c r="D269" s="111"/>
      <c r="E269" s="111"/>
      <c r="F269" s="111"/>
      <c r="G269" s="111"/>
      <c r="H269" s="111"/>
    </row>
    <row r="270" spans="1:8" s="56" customFormat="1" x14ac:dyDescent="0.2">
      <c r="B270" s="66"/>
      <c r="D270" s="111"/>
      <c r="E270" s="111"/>
      <c r="F270" s="111"/>
      <c r="G270" s="111"/>
      <c r="H270" s="111"/>
    </row>
    <row r="271" spans="1:8" ht="18.75" customHeight="1" x14ac:dyDescent="0.2">
      <c r="B271" s="67" t="s">
        <v>283</v>
      </c>
      <c r="C271" s="89"/>
      <c r="D271" s="112" t="s">
        <v>337</v>
      </c>
      <c r="E271" s="112"/>
      <c r="F271" s="112"/>
      <c r="G271" s="112"/>
      <c r="H271" s="112" t="s">
        <v>329</v>
      </c>
    </row>
    <row r="272" spans="1:8" ht="17.25" customHeight="1" x14ac:dyDescent="0.2">
      <c r="A272" s="65"/>
      <c r="B272" s="68" t="s">
        <v>334</v>
      </c>
      <c r="C272" s="89"/>
      <c r="D272" s="119" t="s">
        <v>336</v>
      </c>
      <c r="E272" s="119"/>
      <c r="F272" s="119"/>
      <c r="G272" s="119"/>
      <c r="H272" s="119" t="s">
        <v>330</v>
      </c>
    </row>
    <row r="273" spans="2:8" ht="19.5" customHeight="1" x14ac:dyDescent="0.2">
      <c r="B273" s="89" t="s">
        <v>335</v>
      </c>
      <c r="C273" s="89"/>
      <c r="D273" s="89" t="s">
        <v>281</v>
      </c>
      <c r="E273" s="89"/>
      <c r="F273" s="89"/>
      <c r="G273" s="89"/>
      <c r="H273" s="89" t="s">
        <v>331</v>
      </c>
    </row>
    <row r="274" spans="2:8" ht="26.25" customHeight="1" x14ac:dyDescent="0.2">
      <c r="B274" s="89"/>
      <c r="C274" s="90"/>
      <c r="D274" s="68"/>
      <c r="E274" s="68"/>
      <c r="F274" s="68"/>
      <c r="G274" s="68"/>
      <c r="H274" s="68"/>
    </row>
    <row r="275" spans="2:8" ht="26.25" customHeight="1" x14ac:dyDescent="0.2">
      <c r="B275" s="54"/>
      <c r="C275" s="63"/>
      <c r="D275" s="113"/>
      <c r="E275" s="113"/>
      <c r="F275" s="113"/>
      <c r="G275" s="113"/>
      <c r="H275" s="113"/>
    </row>
    <row r="277" spans="2:8" ht="13.5" customHeight="1" x14ac:dyDescent="0.2"/>
  </sheetData>
  <autoFilter ref="B1:H258"/>
  <printOptions horizontalCentered="1"/>
  <pageMargins left="0.31496062992125984" right="0.51181102362204722" top="1.6929133858267718" bottom="0.55118110236220474" header="0" footer="0.31496062992125984"/>
  <pageSetup paperSize="5" scale="56" fitToHeight="0" orientation="portrait" r:id="rId1"/>
  <headerFooter>
    <oddHeader xml:space="preserve">&amp;C
&amp;G
TRIBUNAL SUPERIOR ELECTORAL 
DIRECCION FINANCIERA 
EJECUCION PRESUPUESTARIA AL 31 DE MARZO 2024
VALORES EN RD$
</oddHeader>
    <oddFooter>&amp;RPágina &amp;P</oddFooter>
  </headerFooter>
  <ignoredErrors>
    <ignoredError sqref="D244 H8 H250 H244:H246 H208 H192 H210 H248 H11:H180 H188:H190 H227:H232 H239:H240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 MARZO</vt:lpstr>
      <vt:lpstr>'EJECUCION  MARZO'!Área_de_impresión</vt:lpstr>
      <vt:lpstr>'EJECUCION  MARZO'!Títulos_a_imprimir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Agustina Salatiel Garcia de la Rosa</cp:lastModifiedBy>
  <cp:lastPrinted>2024-04-03T19:53:34Z</cp:lastPrinted>
  <dcterms:created xsi:type="dcterms:W3CDTF">2022-03-25T14:12:00Z</dcterms:created>
  <dcterms:modified xsi:type="dcterms:W3CDTF">2024-04-03T19:54:00Z</dcterms:modified>
</cp:coreProperties>
</file>