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oco\tecnologia\Portal\Transparencia\nomina\2017\"/>
    </mc:Choice>
  </mc:AlternateContent>
  <bookViews>
    <workbookView xWindow="0" yWindow="60" windowWidth="23040" windowHeight="9315"/>
  </bookViews>
  <sheets>
    <sheet name="Empleados )" sheetId="4" r:id="rId1"/>
    <sheet name="Honorarios" sheetId="3" r:id="rId2"/>
    <sheet name="Seguridad" sheetId="2" r:id="rId3"/>
    <sheet name="Servicios Especiales" sheetId="6" r:id="rId4"/>
  </sheets>
  <definedNames>
    <definedName name="_xlnm._FilterDatabase" localSheetId="0" hidden="1">'Empleados )'!$A$1:$O$265</definedName>
    <definedName name="_xlnm.Print_Area" localSheetId="0">'Empleados )'!$C$2:$O$265</definedName>
    <definedName name="_xlnm.Print_Area" localSheetId="1">Honorarios!$A$1:$F$33</definedName>
    <definedName name="_xlnm.Print_Area" localSheetId="2">Seguridad!$A$1:$H$123</definedName>
    <definedName name="_xlnm.Print_Area" localSheetId="3">'Servicios Especiales'!$A$1:$F$30</definedName>
  </definedNames>
  <calcPr calcId="152511"/>
</workbook>
</file>

<file path=xl/calcChain.xml><?xml version="1.0" encoding="utf-8"?>
<calcChain xmlns="http://schemas.openxmlformats.org/spreadsheetml/2006/main">
  <c r="N182" i="4" l="1"/>
  <c r="O182" i="4" s="1"/>
  <c r="H182" i="4"/>
  <c r="N229" i="4"/>
  <c r="O229" i="4" s="1"/>
  <c r="H229" i="4"/>
  <c r="N228" i="4"/>
  <c r="O228" i="4" s="1"/>
  <c r="H228" i="4"/>
  <c r="N154" i="4" l="1"/>
  <c r="H68" i="2" l="1"/>
  <c r="H76" i="2"/>
  <c r="G65" i="2"/>
  <c r="H65" i="2" s="1"/>
  <c r="G66" i="2"/>
  <c r="H66" i="2" s="1"/>
  <c r="G67" i="2"/>
  <c r="H67" i="2" s="1"/>
  <c r="G68" i="2"/>
  <c r="G69" i="2"/>
  <c r="H69" i="2" s="1"/>
  <c r="G70" i="2"/>
  <c r="H70" i="2" s="1"/>
  <c r="G71" i="2"/>
  <c r="H71" i="2" s="1"/>
  <c r="G72" i="2"/>
  <c r="H72" i="2" s="1"/>
  <c r="G73" i="2"/>
  <c r="H73" i="2" s="1"/>
  <c r="G74" i="2"/>
  <c r="H74" i="2" s="1"/>
  <c r="G75" i="2"/>
  <c r="H75" i="2" s="1"/>
  <c r="G76" i="2"/>
  <c r="G77" i="2"/>
  <c r="H77" i="2" s="1"/>
  <c r="G78" i="2"/>
  <c r="H78" i="2" s="1"/>
  <c r="G79" i="2"/>
  <c r="H79" i="2" s="1"/>
  <c r="G80" i="2"/>
  <c r="H80" i="2" s="1"/>
  <c r="G81" i="2"/>
  <c r="H81" i="2" s="1"/>
  <c r="G82" i="2"/>
  <c r="H82" i="2" s="1"/>
  <c r="G83" i="2"/>
  <c r="H83" i="2" s="1"/>
  <c r="G84" i="2"/>
  <c r="H84" i="2" s="1"/>
  <c r="G85" i="2"/>
  <c r="H85" i="2" s="1"/>
  <c r="G86" i="2"/>
  <c r="H86" i="2" s="1"/>
  <c r="G87" i="2"/>
  <c r="H87" i="2" s="1"/>
  <c r="G88" i="2"/>
  <c r="H88" i="2" s="1"/>
  <c r="G89" i="2"/>
  <c r="H89" i="2" s="1"/>
  <c r="G90" i="2"/>
  <c r="H90" i="2" s="1"/>
  <c r="G91" i="2"/>
  <c r="H91" i="2" s="1"/>
  <c r="G92" i="2"/>
  <c r="H92" i="2" s="1"/>
  <c r="G93" i="2"/>
  <c r="H93" i="2" s="1"/>
  <c r="G94" i="2"/>
  <c r="H94" i="2" s="1"/>
  <c r="G95" i="2"/>
  <c r="H95" i="2" s="1"/>
  <c r="G96" i="2"/>
  <c r="H96" i="2" s="1"/>
  <c r="G97" i="2"/>
  <c r="H97" i="2" s="1"/>
  <c r="G98" i="2"/>
  <c r="H98" i="2" s="1"/>
  <c r="G99" i="2"/>
  <c r="H99" i="2" s="1"/>
  <c r="G100" i="2"/>
  <c r="H100" i="2" s="1"/>
  <c r="G101" i="2"/>
  <c r="H101" i="2" s="1"/>
  <c r="G102" i="2"/>
  <c r="H102" i="2" s="1"/>
  <c r="G103" i="2"/>
  <c r="H103" i="2" s="1"/>
  <c r="G104" i="2"/>
  <c r="H104" i="2" s="1"/>
  <c r="G105" i="2"/>
  <c r="H105" i="2" s="1"/>
  <c r="G106" i="2"/>
  <c r="H106" i="2" s="1"/>
  <c r="G107" i="2"/>
  <c r="H107" i="2" s="1"/>
  <c r="G52" i="2"/>
  <c r="H52" i="2" s="1"/>
  <c r="G53" i="2"/>
  <c r="H53" i="2" s="1"/>
  <c r="G54" i="2"/>
  <c r="H54" i="2" s="1"/>
  <c r="G55" i="2"/>
  <c r="H55" i="2" s="1"/>
  <c r="G56" i="2"/>
  <c r="H56" i="2" s="1"/>
  <c r="G57" i="2"/>
  <c r="H57" i="2" s="1"/>
  <c r="G58" i="2"/>
  <c r="H58" i="2" s="1"/>
  <c r="G59" i="2"/>
  <c r="H59" i="2" s="1"/>
  <c r="G60" i="2"/>
  <c r="H60" i="2" s="1"/>
  <c r="G61" i="2"/>
  <c r="H61" i="2" s="1"/>
  <c r="G40" i="2"/>
  <c r="H40" i="2" s="1"/>
  <c r="G41" i="2"/>
  <c r="H41" i="2" s="1"/>
  <c r="G42" i="2"/>
  <c r="H42" i="2" s="1"/>
  <c r="G43" i="2"/>
  <c r="H43" i="2" s="1"/>
  <c r="G44" i="2"/>
  <c r="H44" i="2" s="1"/>
  <c r="G45" i="2"/>
  <c r="H45" i="2" s="1"/>
  <c r="G46" i="2"/>
  <c r="H46" i="2" s="1"/>
  <c r="G47" i="2"/>
  <c r="H47" i="2" s="1"/>
  <c r="G48" i="2"/>
  <c r="H48" i="2" s="1"/>
  <c r="G35" i="2"/>
  <c r="H35" i="2" s="1"/>
  <c r="G36" i="2"/>
  <c r="G22" i="2"/>
  <c r="H22" i="2" s="1"/>
  <c r="G23" i="2"/>
  <c r="H23" i="2" s="1"/>
  <c r="G24" i="2"/>
  <c r="H24" i="2" s="1"/>
  <c r="G25" i="2"/>
  <c r="H25" i="2" s="1"/>
  <c r="G26" i="2"/>
  <c r="H26" i="2" s="1"/>
  <c r="G27" i="2"/>
  <c r="H27" i="2" s="1"/>
  <c r="G28" i="2"/>
  <c r="H28" i="2" s="1"/>
  <c r="G29" i="2"/>
  <c r="H29" i="2" s="1"/>
  <c r="G30" i="2"/>
  <c r="H30" i="2" s="1"/>
  <c r="G31" i="2"/>
  <c r="H31" i="2" s="1"/>
  <c r="G14" i="2"/>
  <c r="H14" i="2" s="1"/>
  <c r="G15" i="2"/>
  <c r="H15" i="2" s="1"/>
  <c r="G16" i="2"/>
  <c r="H16" i="2" s="1"/>
  <c r="G17" i="2"/>
  <c r="H17" i="2" s="1"/>
  <c r="G18" i="2"/>
  <c r="H18" i="2" s="1"/>
  <c r="G64" i="2"/>
  <c r="H64" i="2" s="1"/>
  <c r="G51" i="2"/>
  <c r="H51" i="2" s="1"/>
  <c r="G34" i="2"/>
  <c r="H34" i="2" s="1"/>
  <c r="G21" i="2"/>
  <c r="H21" i="2" s="1"/>
  <c r="G13" i="2"/>
  <c r="H13" i="2" s="1"/>
  <c r="G37" i="2" l="1"/>
  <c r="H37" i="2"/>
  <c r="H36" i="2"/>
  <c r="N177" i="4" l="1"/>
  <c r="O177" i="4" s="1"/>
  <c r="N178" i="4"/>
  <c r="O178" i="4" s="1"/>
  <c r="N155" i="4"/>
  <c r="O155" i="4" s="1"/>
  <c r="N156" i="4"/>
  <c r="O156" i="4" s="1"/>
  <c r="H177" i="4" l="1"/>
  <c r="H178" i="4"/>
  <c r="H155" i="4"/>
  <c r="H156" i="4"/>
  <c r="H13" i="4" l="1"/>
  <c r="E37" i="2" l="1"/>
  <c r="N38" i="4"/>
  <c r="H38" i="4"/>
  <c r="N18" i="4"/>
  <c r="O18" i="4" s="1"/>
  <c r="H18" i="4"/>
  <c r="O38" i="4" l="1"/>
  <c r="F32" i="2"/>
  <c r="F110" i="2" s="1"/>
  <c r="E108" i="2" l="1"/>
  <c r="D108" i="2"/>
  <c r="N16" i="4" l="1"/>
  <c r="N207" i="4"/>
  <c r="N206" i="4"/>
  <c r="N205" i="4"/>
  <c r="N203" i="4"/>
  <c r="N204" i="4"/>
  <c r="N202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1" i="4"/>
  <c r="H180" i="4"/>
  <c r="H179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7" i="4"/>
  <c r="H16" i="4"/>
  <c r="H15" i="4"/>
  <c r="H14" i="4"/>
  <c r="H12" i="4"/>
  <c r="H11" i="4"/>
  <c r="H10" i="4"/>
  <c r="H9" i="4"/>
  <c r="H8" i="4"/>
  <c r="H7" i="4"/>
  <c r="N89" i="4"/>
  <c r="N264" i="4"/>
  <c r="N263" i="4"/>
  <c r="N262" i="4"/>
  <c r="N261" i="4"/>
  <c r="N260" i="4"/>
  <c r="N259" i="4"/>
  <c r="N258" i="4"/>
  <c r="N257" i="4"/>
  <c r="N256" i="4"/>
  <c r="N255" i="4"/>
  <c r="N254" i="4"/>
  <c r="N253" i="4"/>
  <c r="N252" i="4"/>
  <c r="N251" i="4"/>
  <c r="N250" i="4"/>
  <c r="N249" i="4"/>
  <c r="N248" i="4"/>
  <c r="N247" i="4"/>
  <c r="N246" i="4"/>
  <c r="N245" i="4"/>
  <c r="N244" i="4"/>
  <c r="N243" i="4"/>
  <c r="N242" i="4"/>
  <c r="N241" i="4"/>
  <c r="N240" i="4"/>
  <c r="N239" i="4"/>
  <c r="N238" i="4"/>
  <c r="N237" i="4"/>
  <c r="N236" i="4"/>
  <c r="N235" i="4"/>
  <c r="N234" i="4"/>
  <c r="N233" i="4"/>
  <c r="N232" i="4"/>
  <c r="N231" i="4"/>
  <c r="N230" i="4"/>
  <c r="N227" i="4"/>
  <c r="N226" i="4"/>
  <c r="N225" i="4"/>
  <c r="N224" i="4"/>
  <c r="N223" i="4"/>
  <c r="N222" i="4"/>
  <c r="N221" i="4"/>
  <c r="N220" i="4"/>
  <c r="N219" i="4"/>
  <c r="N218" i="4"/>
  <c r="N217" i="4"/>
  <c r="N216" i="4"/>
  <c r="N215" i="4"/>
  <c r="N214" i="4"/>
  <c r="N213" i="4"/>
  <c r="N212" i="4"/>
  <c r="N211" i="4"/>
  <c r="N210" i="4"/>
  <c r="N209" i="4"/>
  <c r="N208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1" i="4"/>
  <c r="N180" i="4"/>
  <c r="N179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O69" i="4" s="1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O197" i="4" l="1"/>
  <c r="O196" i="4"/>
  <c r="O195" i="4"/>
  <c r="O203" i="4" l="1"/>
  <c r="O154" i="4"/>
  <c r="O153" i="4" l="1"/>
  <c r="N17" i="4" l="1"/>
  <c r="O17" i="4" l="1"/>
  <c r="O172" i="4"/>
  <c r="E49" i="2" l="1"/>
  <c r="D49" i="2"/>
  <c r="O158" i="4"/>
  <c r="F14" i="6" l="1"/>
  <c r="D17" i="6" l="1"/>
  <c r="E17" i="6" l="1"/>
  <c r="F17" i="6"/>
  <c r="O16" i="4" l="1"/>
  <c r="O152" i="4" l="1"/>
  <c r="O100" i="4" l="1"/>
  <c r="E19" i="2" l="1"/>
  <c r="D19" i="2"/>
  <c r="O59" i="4"/>
  <c r="O82" i="4"/>
  <c r="O215" i="4"/>
  <c r="O81" i="4"/>
  <c r="O74" i="4"/>
  <c r="O71" i="4"/>
  <c r="O72" i="4"/>
  <c r="O70" i="4"/>
  <c r="O245" i="4" l="1"/>
  <c r="O151" i="4"/>
  <c r="H265" i="4" l="1"/>
  <c r="N265" i="4"/>
  <c r="O150" i="4"/>
  <c r="O265" i="4" l="1"/>
  <c r="O219" i="4" l="1"/>
  <c r="O263" i="4" l="1"/>
  <c r="O250" i="4" l="1"/>
  <c r="O241" i="4" l="1"/>
  <c r="O192" i="4"/>
  <c r="O193" i="4"/>
  <c r="O194" i="4"/>
  <c r="O137" i="4" l="1"/>
  <c r="O138" i="4"/>
  <c r="O139" i="4"/>
  <c r="O140" i="4"/>
  <c r="O141" i="4"/>
  <c r="O142" i="4"/>
  <c r="O143" i="4"/>
  <c r="O144" i="4"/>
  <c r="O145" i="4"/>
  <c r="O146" i="4"/>
  <c r="O147" i="4"/>
  <c r="O148" i="4"/>
  <c r="O149" i="4"/>
  <c r="O157" i="4"/>
  <c r="O86" i="4"/>
  <c r="O91" i="4"/>
  <c r="O90" i="4"/>
  <c r="O73" i="4"/>
  <c r="O66" i="4"/>
  <c r="O55" i="4" l="1"/>
  <c r="O23" i="4"/>
  <c r="O30" i="4"/>
  <c r="O35" i="4"/>
  <c r="O31" i="4" l="1"/>
  <c r="N6" i="4" l="1"/>
  <c r="O6" i="4" s="1"/>
  <c r="N5" i="4"/>
  <c r="O5" i="4" s="1"/>
  <c r="N4" i="4"/>
  <c r="O4" i="4" s="1"/>
  <c r="N3" i="4"/>
  <c r="O3" i="4" s="1"/>
  <c r="N2" i="4"/>
  <c r="O264" i="4"/>
  <c r="O262" i="4"/>
  <c r="O261" i="4"/>
  <c r="O260" i="4"/>
  <c r="O259" i="4"/>
  <c r="O258" i="4"/>
  <c r="O257" i="4"/>
  <c r="O256" i="4"/>
  <c r="O255" i="4"/>
  <c r="O254" i="4"/>
  <c r="O253" i="4"/>
  <c r="O252" i="4"/>
  <c r="O251" i="4"/>
  <c r="O249" i="4"/>
  <c r="O248" i="4"/>
  <c r="O247" i="4"/>
  <c r="O236" i="4"/>
  <c r="O235" i="4"/>
  <c r="O234" i="4"/>
  <c r="O233" i="4"/>
  <c r="O232" i="4"/>
  <c r="O231" i="4"/>
  <c r="O230" i="4"/>
  <c r="O227" i="4"/>
  <c r="O226" i="4"/>
  <c r="O225" i="4"/>
  <c r="O224" i="4"/>
  <c r="O223" i="4"/>
  <c r="O222" i="4"/>
  <c r="O221" i="4"/>
  <c r="O220" i="4"/>
  <c r="O218" i="4"/>
  <c r="O217" i="4"/>
  <c r="O216" i="4"/>
  <c r="O213" i="4"/>
  <c r="O212" i="4"/>
  <c r="O211" i="4"/>
  <c r="O210" i="4"/>
  <c r="O209" i="4"/>
  <c r="O208" i="4"/>
  <c r="O204" i="4"/>
  <c r="O202" i="4"/>
  <c r="O201" i="4"/>
  <c r="O200" i="4"/>
  <c r="O199" i="4"/>
  <c r="O198" i="4"/>
  <c r="O191" i="4"/>
  <c r="O190" i="4"/>
  <c r="O189" i="4"/>
  <c r="O188" i="4"/>
  <c r="O187" i="4"/>
  <c r="O186" i="4"/>
  <c r="O185" i="4"/>
  <c r="O184" i="4"/>
  <c r="O183" i="4"/>
  <c r="O181" i="4"/>
  <c r="O180" i="4"/>
  <c r="O179" i="4"/>
  <c r="O176" i="4"/>
  <c r="O175" i="4"/>
  <c r="O174" i="4"/>
  <c r="O173" i="4"/>
  <c r="O171" i="4"/>
  <c r="O170" i="4"/>
  <c r="O169" i="4"/>
  <c r="O168" i="4"/>
  <c r="O167" i="4"/>
  <c r="O166" i="4"/>
  <c r="O165" i="4"/>
  <c r="O164" i="4"/>
  <c r="O163" i="4"/>
  <c r="O162" i="4"/>
  <c r="O161" i="4"/>
  <c r="O160" i="4"/>
  <c r="O159" i="4"/>
  <c r="O136" i="4"/>
  <c r="O135" i="4"/>
  <c r="O134" i="4"/>
  <c r="O133" i="4"/>
  <c r="O132" i="4"/>
  <c r="O131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99" i="4"/>
  <c r="O98" i="4"/>
  <c r="O97" i="4"/>
  <c r="O96" i="4"/>
  <c r="O95" i="4"/>
  <c r="O94" i="4"/>
  <c r="O92" i="4"/>
  <c r="O89" i="4"/>
  <c r="O88" i="4"/>
  <c r="O87" i="4"/>
  <c r="O85" i="4"/>
  <c r="O84" i="4"/>
  <c r="O83" i="4"/>
  <c r="O80" i="4"/>
  <c r="O79" i="4"/>
  <c r="O78" i="4"/>
  <c r="O77" i="4"/>
  <c r="O76" i="4"/>
  <c r="O75" i="4"/>
  <c r="O68" i="4"/>
  <c r="O67" i="4"/>
  <c r="O65" i="4"/>
  <c r="O64" i="4"/>
  <c r="O63" i="4"/>
  <c r="O62" i="4"/>
  <c r="O60" i="4"/>
  <c r="O58" i="4"/>
  <c r="O57" i="4"/>
  <c r="O56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7" i="4"/>
  <c r="O36" i="4"/>
  <c r="O34" i="4"/>
  <c r="O33" i="4"/>
  <c r="O32" i="4"/>
  <c r="O29" i="4"/>
  <c r="O28" i="4"/>
  <c r="O27" i="4"/>
  <c r="O26" i="4"/>
  <c r="O25" i="4"/>
  <c r="O24" i="4"/>
  <c r="O22" i="4"/>
  <c r="O21" i="4"/>
  <c r="O20" i="4"/>
  <c r="O19" i="4"/>
  <c r="N15" i="4"/>
  <c r="O15" i="4" s="1"/>
  <c r="N14" i="4"/>
  <c r="O14" i="4" s="1"/>
  <c r="N13" i="4"/>
  <c r="O13" i="4" s="1"/>
  <c r="N12" i="4"/>
  <c r="O12" i="4" s="1"/>
  <c r="N11" i="4"/>
  <c r="O11" i="4" s="1"/>
  <c r="N10" i="4"/>
  <c r="O10" i="4" s="1"/>
  <c r="N9" i="4"/>
  <c r="O9" i="4" s="1"/>
  <c r="N8" i="4"/>
  <c r="O8" i="4" s="1"/>
  <c r="N7" i="4"/>
  <c r="O7" i="4" l="1"/>
  <c r="O93" i="4"/>
  <c r="O61" i="4"/>
  <c r="O214" i="4"/>
  <c r="O246" i="4"/>
  <c r="G39" i="2" l="1"/>
  <c r="H39" i="2" s="1"/>
  <c r="H49" i="2" l="1"/>
  <c r="G49" i="2"/>
  <c r="H19" i="2"/>
  <c r="G19" i="2"/>
  <c r="D20" i="3" l="1"/>
  <c r="O205" i="4" l="1"/>
  <c r="O238" i="4" l="1"/>
  <c r="O244" i="4" l="1"/>
  <c r="G62" i="2" l="1"/>
  <c r="E62" i="2"/>
  <c r="D62" i="2" l="1"/>
  <c r="O243" i="4" l="1"/>
  <c r="O242" i="4"/>
  <c r="O240" i="4"/>
  <c r="O239" i="4"/>
  <c r="O207" i="4"/>
  <c r="O206" i="4"/>
  <c r="H6" i="4"/>
  <c r="H5" i="4"/>
  <c r="H4" i="4"/>
  <c r="H3" i="4"/>
  <c r="O237" i="4" l="1"/>
  <c r="F17" i="3" l="1"/>
  <c r="F18" i="3"/>
  <c r="F16" i="3"/>
  <c r="F14" i="3"/>
  <c r="G108" i="2" l="1"/>
  <c r="H108" i="2" l="1"/>
  <c r="E20" i="3" l="1"/>
  <c r="F15" i="3"/>
  <c r="F20" i="3" s="1"/>
  <c r="H62" i="2"/>
  <c r="G32" i="2"/>
  <c r="G110" i="2" s="1"/>
  <c r="B115" i="2" s="1"/>
  <c r="E32" i="2"/>
  <c r="E110" i="2" s="1"/>
  <c r="D32" i="2"/>
  <c r="H32" i="2" l="1"/>
  <c r="H110" i="2" s="1"/>
  <c r="H2" i="4" l="1"/>
  <c r="O2" i="4"/>
  <c r="D37" i="2"/>
  <c r="D110" i="2" s="1"/>
  <c r="B113" i="2" s="1"/>
  <c r="B116" i="2" s="1"/>
</calcChain>
</file>

<file path=xl/comments1.xml><?xml version="1.0" encoding="utf-8"?>
<comments xmlns="http://schemas.openxmlformats.org/spreadsheetml/2006/main">
  <authors>
    <author>Jose Cuello de La Cruz</author>
  </authors>
  <commentList>
    <comment ref="E107" authorId="0" shapeId="0">
      <text>
        <r>
          <rPr>
            <b/>
            <sz val="9"/>
            <color indexed="81"/>
            <rFont val="Tahoma"/>
            <family val="2"/>
          </rPr>
          <t>Jose Cuello de La Cruz:</t>
        </r>
        <r>
          <rPr>
            <sz val="9"/>
            <color indexed="81"/>
            <rFont val="Tahoma"/>
            <family val="2"/>
          </rPr>
          <t xml:space="preserve">
desde el 13 de febrero</t>
        </r>
      </text>
    </comment>
    <comment ref="E131" authorId="0" shapeId="0">
      <text>
        <r>
          <rPr>
            <b/>
            <sz val="9"/>
            <color indexed="81"/>
            <rFont val="Tahoma"/>
            <charset val="1"/>
          </rPr>
          <t>Jose Cuello de La Cruz:</t>
        </r>
        <r>
          <rPr>
            <sz val="9"/>
            <color indexed="81"/>
            <rFont val="Tahoma"/>
            <charset val="1"/>
          </rPr>
          <t xml:space="preserve">
Licencia</t>
        </r>
      </text>
    </comment>
    <comment ref="K154" authorId="0" shapeId="0">
      <text>
        <r>
          <rPr>
            <b/>
            <sz val="9"/>
            <color indexed="81"/>
            <rFont val="Tahoma"/>
            <charset val="1"/>
          </rPr>
          <t>Jose Cuello de La Cruz:</t>
        </r>
        <r>
          <rPr>
            <sz val="9"/>
            <color indexed="81"/>
            <rFont val="Tahoma"/>
            <charset val="1"/>
          </rPr>
          <t xml:space="preserve">
1 DE 3</t>
        </r>
      </text>
    </comment>
    <comment ref="K203" authorId="0" shapeId="0">
      <text>
        <r>
          <rPr>
            <b/>
            <sz val="9"/>
            <color indexed="81"/>
            <rFont val="Tahoma"/>
            <charset val="1"/>
          </rPr>
          <t>Jose Cuello de La Cruz:</t>
        </r>
        <r>
          <rPr>
            <sz val="9"/>
            <color indexed="81"/>
            <rFont val="Tahoma"/>
            <charset val="1"/>
          </rPr>
          <t xml:space="preserve">
1 de 12</t>
        </r>
      </text>
    </comment>
  </commentList>
</comments>
</file>

<file path=xl/comments2.xml><?xml version="1.0" encoding="utf-8"?>
<comments xmlns="http://schemas.openxmlformats.org/spreadsheetml/2006/main">
  <authors>
    <author>Jose Cuello de La Cruz</author>
  </authors>
  <commentList>
    <comment ref="F24" authorId="0" shapeId="0">
      <text>
        <r>
          <rPr>
            <b/>
            <sz val="9"/>
            <color indexed="81"/>
            <rFont val="Tahoma"/>
            <family val="2"/>
          </rPr>
          <t>Jose Cuello de La Cruz:</t>
        </r>
        <r>
          <rPr>
            <sz val="9"/>
            <color indexed="81"/>
            <rFont val="Tahoma"/>
            <family val="2"/>
          </rPr>
          <t xml:space="preserve">
1 de 36
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Jose Cuello de La Cruz:</t>
        </r>
        <r>
          <rPr>
            <sz val="9"/>
            <color indexed="81"/>
            <rFont val="Tahoma"/>
            <family val="2"/>
          </rPr>
          <t xml:space="preserve">
Desde el 23 de enero</t>
        </r>
      </text>
    </comment>
  </commentList>
</comments>
</file>

<file path=xl/sharedStrings.xml><?xml version="1.0" encoding="utf-8"?>
<sst xmlns="http://schemas.openxmlformats.org/spreadsheetml/2006/main" count="1141" uniqueCount="596">
  <si>
    <t>REPUBLICA DOMINICANA</t>
  </si>
  <si>
    <t xml:space="preserve"> </t>
  </si>
  <si>
    <t>TRIBUNAL SUPERIOR ELECTORAL</t>
  </si>
  <si>
    <t>Salario</t>
  </si>
  <si>
    <t>Bruto</t>
  </si>
  <si>
    <t>AFP</t>
  </si>
  <si>
    <t>SFS</t>
  </si>
  <si>
    <t>Descuentos</t>
  </si>
  <si>
    <t>Total</t>
  </si>
  <si>
    <t>Neto</t>
  </si>
  <si>
    <t>EMPLEADO</t>
  </si>
  <si>
    <t xml:space="preserve">CEDULA </t>
  </si>
  <si>
    <t>POSICION</t>
  </si>
  <si>
    <t>Mensual</t>
  </si>
  <si>
    <t>ISR</t>
  </si>
  <si>
    <t>PLENO DE JUECES</t>
  </si>
  <si>
    <t>Mariano Rodríguez</t>
  </si>
  <si>
    <t>Presidente</t>
  </si>
  <si>
    <t>Mabel Feliz</t>
  </si>
  <si>
    <t>Juez Titular</t>
  </si>
  <si>
    <t>Fausto Marino Mendoza</t>
  </si>
  <si>
    <t>John Guiliani Valenzuela</t>
  </si>
  <si>
    <t>José Manuel Hernández Peguero</t>
  </si>
  <si>
    <t>Sub-Total</t>
  </si>
  <si>
    <t>PRESIDENCIA</t>
  </si>
  <si>
    <t>Yesenia Rosado Rivas</t>
  </si>
  <si>
    <t>Asistente Administrativa</t>
  </si>
  <si>
    <t>Elisa A. Abreu J.</t>
  </si>
  <si>
    <t>Victor Manuel Perez Duarte</t>
  </si>
  <si>
    <t>Abogado Ayudante</t>
  </si>
  <si>
    <t>Secretaria II</t>
  </si>
  <si>
    <t>Santos Roberto Rodriguez Guillen</t>
  </si>
  <si>
    <t>Mensajero</t>
  </si>
  <si>
    <t>Luisina Piña Báez</t>
  </si>
  <si>
    <t>DESPACHO DRA. MABEL FELIZ</t>
  </si>
  <si>
    <t>Candida Miguelina Hernandez Baret</t>
  </si>
  <si>
    <t>Denny Emmanuel Díaz Mordán</t>
  </si>
  <si>
    <t>Yngrid M. Altagracia Jimenez Sánchez</t>
  </si>
  <si>
    <t>Secretaria Ejecutiva</t>
  </si>
  <si>
    <t>Patria Alt. Reyes Torres</t>
  </si>
  <si>
    <t>Ariel Enmanuel Mejía Castro</t>
  </si>
  <si>
    <t>Asistente</t>
  </si>
  <si>
    <t>DESPACHO DR. MARINO MENDOZA</t>
  </si>
  <si>
    <t>Ramon Encarnacion Montero</t>
  </si>
  <si>
    <t>Uclenia Peña Peña</t>
  </si>
  <si>
    <t>Andrys Saldivar  Mota</t>
  </si>
  <si>
    <t>Julio Lorenzo De La Rosa</t>
  </si>
  <si>
    <t>Chofer</t>
  </si>
  <si>
    <t>Juan Ramón Quezada Peña</t>
  </si>
  <si>
    <t>Eligio Franco Arias</t>
  </si>
  <si>
    <t>Seguridad Familiar</t>
  </si>
  <si>
    <t>DESPACHO DR. JOHN GUILIANI</t>
  </si>
  <si>
    <t>Carlos J. Retif Alvarez</t>
  </si>
  <si>
    <t xml:space="preserve">Rafael S. Ferreras Santos </t>
  </si>
  <si>
    <t>Odeyda Mejia Olivero</t>
  </si>
  <si>
    <t>Carlos Beriguette Gonzalez</t>
  </si>
  <si>
    <t>DESPACHO DR. JOSE M. HERNANDEZ P.</t>
  </si>
  <si>
    <t>Dámaso Méndez</t>
  </si>
  <si>
    <t>Félix Ramón Faña</t>
  </si>
  <si>
    <t>Fatima Jasiel Espinosa Guzman</t>
  </si>
  <si>
    <t>Manuel Aquiles Piña De los Santos</t>
  </si>
  <si>
    <t>SECRETARIA GENERAL</t>
  </si>
  <si>
    <t>Zeneida Severino</t>
  </si>
  <si>
    <t>Secretaria General</t>
  </si>
  <si>
    <t>Nidia Alt. Ulerio Hernández</t>
  </si>
  <si>
    <t>Johanny G. Galan Rodriguez</t>
  </si>
  <si>
    <t>Elhianna V. Herrera Hernandez</t>
  </si>
  <si>
    <t>Luz Del Carmen Martinez Espinal</t>
  </si>
  <si>
    <t>Gabriela Maria Urbaez Antigua</t>
  </si>
  <si>
    <t>Recepcionista</t>
  </si>
  <si>
    <t>DEPTO. ARCHIVO Y CORRESPONDENCIA</t>
  </si>
  <si>
    <t>Sheila Altagracia  Rosario</t>
  </si>
  <si>
    <t>Encargada</t>
  </si>
  <si>
    <t>Fabio Junior Terrero Quevedo</t>
  </si>
  <si>
    <t>Fotocopista</t>
  </si>
  <si>
    <t>Miguel Eduardo Abreu Medina</t>
  </si>
  <si>
    <t>Auxiliar II</t>
  </si>
  <si>
    <t>DIRECCION CONTENCIOSA ELECTORAL</t>
  </si>
  <si>
    <t>Juan Ramón Vásquez Abreu</t>
  </si>
  <si>
    <t>Director</t>
  </si>
  <si>
    <t>Malaquías Contreras</t>
  </si>
  <si>
    <t>Abogado II</t>
  </si>
  <si>
    <t>DIRECCION DE RECTIFICACION DE ACTOS</t>
  </si>
  <si>
    <t>Hermenegilda Fondeur Ramírez</t>
  </si>
  <si>
    <t>Directora</t>
  </si>
  <si>
    <t>Rosa A.  Fernández Rodriguez</t>
  </si>
  <si>
    <t>Sub-Directora</t>
  </si>
  <si>
    <t>Angélica Margarita Sánchez</t>
  </si>
  <si>
    <t>Andrea Margarita Jesús Araujo</t>
  </si>
  <si>
    <t>Rosario Antonio Arache Jiménez</t>
  </si>
  <si>
    <t>Abogado Ayudante II</t>
  </si>
  <si>
    <t>Swanee Larisa Cano Rodriguez</t>
  </si>
  <si>
    <t>Karen Miosotis Moya Frías</t>
  </si>
  <si>
    <t>Keila Priscila Calderón Pérez</t>
  </si>
  <si>
    <t>Rosa Altagracia Vélez López</t>
  </si>
  <si>
    <t>DIRECCION DE INSPECCION</t>
  </si>
  <si>
    <t xml:space="preserve"> David Adolfo Olivero Báez</t>
  </si>
  <si>
    <t>Inspector</t>
  </si>
  <si>
    <t>Inspectora</t>
  </si>
  <si>
    <t>Belkis Altagracia Aquino Reyes</t>
  </si>
  <si>
    <t>DIRECCCION DE RECUSOS HUMANOS</t>
  </si>
  <si>
    <t>Ligia Aida Teresa Pardilla Pujols</t>
  </si>
  <si>
    <t>Karol García Mena</t>
  </si>
  <si>
    <t>Analista I</t>
  </si>
  <si>
    <t>DIRECCION DE RELACIONES INT. Y PROTOCOLO</t>
  </si>
  <si>
    <t>Lillibel Noemi Blanco</t>
  </si>
  <si>
    <t>Ana Amelia Abreu González</t>
  </si>
  <si>
    <t>Coordinadora Asuntos Internos Protocolares</t>
  </si>
  <si>
    <t>Arlen Patricia Regalado Bautista</t>
  </si>
  <si>
    <t>DIRECCION CONSULTORIA JURIDICA</t>
  </si>
  <si>
    <t>Juan Antonio Garrido</t>
  </si>
  <si>
    <t>DIRECCION AUDITORIA INTERNA</t>
  </si>
  <si>
    <t>Luz del Carmen Gómez Nuñez</t>
  </si>
  <si>
    <t>Franklin David Novas Bello</t>
  </si>
  <si>
    <t>Auditor II</t>
  </si>
  <si>
    <t>DEPTO. ACCESO A LA INFORMACION</t>
  </si>
  <si>
    <t>Encargado</t>
  </si>
  <si>
    <t>Griselda Batista Aristy</t>
  </si>
  <si>
    <t>DIRECCION DE COMUNICACIONES</t>
  </si>
  <si>
    <t>Deogracia  Peña Santos</t>
  </si>
  <si>
    <t>Periodista</t>
  </si>
  <si>
    <t>Rixie Alfonsina Uribe Aquino</t>
  </si>
  <si>
    <t>José Rafael Segura</t>
  </si>
  <si>
    <t>Fotografo</t>
  </si>
  <si>
    <t>DIRECCION FINANCIERA</t>
  </si>
  <si>
    <t>José Cuello de La Cruz</t>
  </si>
  <si>
    <t>Maria Alt. Sanchez Santiago</t>
  </si>
  <si>
    <t>Analista II</t>
  </si>
  <si>
    <t>DEPTO. CONTABILIDAD</t>
  </si>
  <si>
    <t>Altagracia de Los Santos Liriano</t>
  </si>
  <si>
    <t>Melvin Stharlyn Montero Vallejo</t>
  </si>
  <si>
    <t>Contador II</t>
  </si>
  <si>
    <t>Jorge Luis Acosta Viñas</t>
  </si>
  <si>
    <t>Auxiliar III</t>
  </si>
  <si>
    <t>DIRECCION DE PLANIFICACION Y DESARROLLO</t>
  </si>
  <si>
    <t>Isabel I. Espinal Crespo</t>
  </si>
  <si>
    <t>DIRECCION ADMINISTRATIVA</t>
  </si>
  <si>
    <t>Rosa M. Andujar Campillo</t>
  </si>
  <si>
    <t>DEPTO. DE COMPRAS Y CONTRATACIONES</t>
  </si>
  <si>
    <t>María Yadira Castillo Pantaleón</t>
  </si>
  <si>
    <t>Awilda Yelidá Blanco Castillo</t>
  </si>
  <si>
    <t>DEPTO. DE SERVICIOS GENERALES</t>
  </si>
  <si>
    <t>Belkis Queliz Genao</t>
  </si>
  <si>
    <t>Ydiorgina Jiménez</t>
  </si>
  <si>
    <t>Wilfrido Jerez</t>
  </si>
  <si>
    <t>Juan Yovanny Burgos Sánchez</t>
  </si>
  <si>
    <t>Electricista</t>
  </si>
  <si>
    <t>DIVISION DE MAYORDOMIA</t>
  </si>
  <si>
    <t>Sención Ogando Martínez</t>
  </si>
  <si>
    <t>Jonathan Brito Genao</t>
  </si>
  <si>
    <t>Camarero</t>
  </si>
  <si>
    <t>Aurelia M Paulino</t>
  </si>
  <si>
    <t>Conserje</t>
  </si>
  <si>
    <t>Francisca Rosario Garcia</t>
  </si>
  <si>
    <t>Segunda Isabel Rodríguez</t>
  </si>
  <si>
    <t>Marina Lorenzo</t>
  </si>
  <si>
    <t>Joel Henriquez Camacho</t>
  </si>
  <si>
    <t>Secundina Liranzo</t>
  </si>
  <si>
    <t>Ruben Dario Carreras</t>
  </si>
  <si>
    <t>Diego Taveras Méndez</t>
  </si>
  <si>
    <t>Damaris M. Alvarez Hazim</t>
  </si>
  <si>
    <t>Jacqueline Del Carmen Abreu</t>
  </si>
  <si>
    <t>DEPTO. DE SEGURIDAD</t>
  </si>
  <si>
    <t>TOTAL GENERAL</t>
  </si>
  <si>
    <t>LIC. JOSE CUELLO DE LA CRUZ</t>
  </si>
  <si>
    <t>Director Financiero</t>
  </si>
  <si>
    <t>Wilson Rodriguez Mateo</t>
  </si>
  <si>
    <t>002-0096021-9</t>
  </si>
  <si>
    <t>Seguridad Personal</t>
  </si>
  <si>
    <t>Luis Eladio Rodriguez</t>
  </si>
  <si>
    <t>028-0084157-5</t>
  </si>
  <si>
    <t>Juan Bautista del Cristo</t>
  </si>
  <si>
    <t>001-0265908-3</t>
  </si>
  <si>
    <t>Aracelis Pérez Manzueta</t>
  </si>
  <si>
    <t>005-0014770-7</t>
  </si>
  <si>
    <t>Simón Bolivar Santana Santana</t>
  </si>
  <si>
    <t>001-1185859-3</t>
  </si>
  <si>
    <t>Lennin A. Jimenez Rondon</t>
  </si>
  <si>
    <t>049-0064531-0</t>
  </si>
  <si>
    <t>Hobersis Sánchez Castillo</t>
  </si>
  <si>
    <t>109-0006124-2</t>
  </si>
  <si>
    <t>Gregorio Ramirez Genao</t>
  </si>
  <si>
    <t>109-0006216-6</t>
  </si>
  <si>
    <t>Miguel A. Ramirez Guerrero</t>
  </si>
  <si>
    <t>004-0013384-9</t>
  </si>
  <si>
    <t>Pedro Rodriguez Aquino</t>
  </si>
  <si>
    <t>Alberto Meran Ramirez</t>
  </si>
  <si>
    <t>012-0088635-4</t>
  </si>
  <si>
    <t>Alejandro Liriano Dilone</t>
  </si>
  <si>
    <t>001-1174529-5</t>
  </si>
  <si>
    <t>Fausto Marrero De Jesús</t>
  </si>
  <si>
    <t>068-0025187-5</t>
  </si>
  <si>
    <t>Bernardo Cuevas Díaz</t>
  </si>
  <si>
    <t>001-1177838-7</t>
  </si>
  <si>
    <t>Jhan Carlos De Jesús Morel</t>
  </si>
  <si>
    <t>223-0063903-0</t>
  </si>
  <si>
    <t>Omar Ant. Soriano de Paula</t>
  </si>
  <si>
    <t>008-0030167-3</t>
  </si>
  <si>
    <t>Michael Ambiorix Gomez Rosario</t>
  </si>
  <si>
    <t>223-0048315-7</t>
  </si>
  <si>
    <t>Richard Cuevas Ramírez</t>
  </si>
  <si>
    <t>Geronimo Encarnación Quevedo</t>
  </si>
  <si>
    <t>011-0028114-4</t>
  </si>
  <si>
    <t>223-0016398-1</t>
  </si>
  <si>
    <t>Valentin Cedeño Mercedes</t>
  </si>
  <si>
    <t>001-1172587-5</t>
  </si>
  <si>
    <t>020-0015270-8</t>
  </si>
  <si>
    <t>Juan Domingo Pérez</t>
  </si>
  <si>
    <t>137-0000196-2</t>
  </si>
  <si>
    <t>DEPARTAMENTO DE SEGURIDAD</t>
  </si>
  <si>
    <t>001-1176779-4</t>
  </si>
  <si>
    <t>Kelvin S. Feliz Feliz</t>
  </si>
  <si>
    <t>00116459868</t>
  </si>
  <si>
    <t>Justo Antonio Rosario Tirado</t>
  </si>
  <si>
    <t>001-1044840-4</t>
  </si>
  <si>
    <t>Enc. Seg. Estatica y Dinamica</t>
  </si>
  <si>
    <t>Seguridad</t>
  </si>
  <si>
    <t>Alexis Alcantara Peña</t>
  </si>
  <si>
    <t>018-0052576-6</t>
  </si>
  <si>
    <t>Angel M. Rubiera Ferrer</t>
  </si>
  <si>
    <t>223-0034264-3</t>
  </si>
  <si>
    <t>Andres Castillo Siprian</t>
  </si>
  <si>
    <t>013-0034692-9</t>
  </si>
  <si>
    <t>Edwardo Vargas Abad</t>
  </si>
  <si>
    <t>001-1173211-1</t>
  </si>
  <si>
    <t>Marcos Cristian De Jesús</t>
  </si>
  <si>
    <t>001-1347153-6</t>
  </si>
  <si>
    <t>Adriano Felipe De Jesús Rojas</t>
  </si>
  <si>
    <t>001-1400506-9</t>
  </si>
  <si>
    <t>Felix D. Adames De los Santos</t>
  </si>
  <si>
    <t>223-0058020-0</t>
  </si>
  <si>
    <t>Eddy Mateo De los Santos</t>
  </si>
  <si>
    <t>Leidry L. Berroa De La Cruz</t>
  </si>
  <si>
    <t>227-0001111-1</t>
  </si>
  <si>
    <t>Fernando Alcántara Meran</t>
  </si>
  <si>
    <t>402-2224468-9</t>
  </si>
  <si>
    <t>Esmelin Cabrera Beltre</t>
  </si>
  <si>
    <t>010-0065712-0</t>
  </si>
  <si>
    <t>Total Bruto</t>
  </si>
  <si>
    <t>Impuesto Sobre La Renta</t>
  </si>
  <si>
    <t>Total Neto</t>
  </si>
  <si>
    <t>Valor</t>
  </si>
  <si>
    <t>Nombre</t>
  </si>
  <si>
    <t>Posición</t>
  </si>
  <si>
    <t>Román Jaquez</t>
  </si>
  <si>
    <t>Juez Suplente Mariano Rodríguez</t>
  </si>
  <si>
    <t>Blaurio Alcantara</t>
  </si>
  <si>
    <t>Juez Suplente Marino Mendoza</t>
  </si>
  <si>
    <t>Julio Cesar Madera Arias</t>
  </si>
  <si>
    <t>Juez Suplente J M Hernández</t>
  </si>
  <si>
    <t>Ernesto Jorge Suncar</t>
  </si>
  <si>
    <t>Juez Suplente J. Guiliani</t>
  </si>
  <si>
    <t>Rosa Pérez</t>
  </si>
  <si>
    <t>Juez Suplente Mabel Feliz</t>
  </si>
  <si>
    <t>TOTALES</t>
  </si>
  <si>
    <t>Lic. Jose Cuello de la Cruz                                                                                                                                              Dr. Mariano Rodiguez Rijo</t>
  </si>
  <si>
    <t>Director Financiero                                                                                                                                                           Presidente</t>
  </si>
  <si>
    <t>Iguemota Alcántara Baéz</t>
  </si>
  <si>
    <t>Zaira Pichardo Ponce de León</t>
  </si>
  <si>
    <t>Stefany María Peña Hernández</t>
  </si>
  <si>
    <t>Aldo Enmanuel Peguero Reyes</t>
  </si>
  <si>
    <t>Ramón B Poueriet Rolffot</t>
  </si>
  <si>
    <t>Carleny Garo de la Cruz</t>
  </si>
  <si>
    <t>Carmen Laura Ureña Polanco</t>
  </si>
  <si>
    <t>Ramón Alfonso Felix López</t>
  </si>
  <si>
    <t>001-1185151-5</t>
  </si>
  <si>
    <t>Seguridad Interna</t>
  </si>
  <si>
    <t>Encargado de Investigaciones e Int.</t>
  </si>
  <si>
    <t>Auxiliar I</t>
  </si>
  <si>
    <t>001-1190816-6</t>
  </si>
  <si>
    <t>Mariano Manuel  Romero</t>
  </si>
  <si>
    <t>001-1173872-0</t>
  </si>
  <si>
    <t>Greimi Cuevas Peña</t>
  </si>
  <si>
    <t>DIRECCION DE TECNOLOGIA DE LA INFORMACION</t>
  </si>
  <si>
    <t>Carlos Manuel Rosario Férnandez</t>
  </si>
  <si>
    <t>Neris Angela Cruz Volquez</t>
  </si>
  <si>
    <t>Roberto Ovando German</t>
  </si>
  <si>
    <t>Wanda Marian Herrera Suero</t>
  </si>
  <si>
    <t>Victor Angel Herasme Díaz</t>
  </si>
  <si>
    <t>001-1827942-1</t>
  </si>
  <si>
    <t>Francisco Alberto Nuñez José</t>
  </si>
  <si>
    <t>Encargado de Soporte Técnico</t>
  </si>
  <si>
    <t>Esteban Florían Montero</t>
  </si>
  <si>
    <t>108-0005349-7</t>
  </si>
  <si>
    <t>Susana Altagracia Bernabe</t>
  </si>
  <si>
    <t>Abogada Ayudante II</t>
  </si>
  <si>
    <t>Emilia Tavarez</t>
  </si>
  <si>
    <t xml:space="preserve">Abogada Ayudante </t>
  </si>
  <si>
    <t>Libida Sánchez Martínez</t>
  </si>
  <si>
    <t>Verónica Raquel Báez Victorino</t>
  </si>
  <si>
    <t>Heiron Edilberto Estévez Pilarte</t>
  </si>
  <si>
    <t>José Isidro Frías Guerrero</t>
  </si>
  <si>
    <t>Ramón Antonio Lora</t>
  </si>
  <si>
    <t>Abogada Ayudante</t>
  </si>
  <si>
    <t>Keila María Mateo Ramírez</t>
  </si>
  <si>
    <t>Guillermina Mateo Cabral</t>
  </si>
  <si>
    <t>Eduardo Melo Santana</t>
  </si>
  <si>
    <t>001-1082356-4</t>
  </si>
  <si>
    <t>Gley Antonia Javier</t>
  </si>
  <si>
    <t>001-1691873-1</t>
  </si>
  <si>
    <t>Victor Manuel Matos Ortíz</t>
  </si>
  <si>
    <t>Archivista</t>
  </si>
  <si>
    <t>Amparo Upía Jiménez</t>
  </si>
  <si>
    <t>Liliam Polanco Naveo</t>
  </si>
  <si>
    <t>Génesis Shagira Abreu Brito</t>
  </si>
  <si>
    <t>Digitadora</t>
  </si>
  <si>
    <t>Alfredo Horacio Yeger</t>
  </si>
  <si>
    <t>Katherine Michelle Rodríguez</t>
  </si>
  <si>
    <t>Domingo de Jesus Burgos Martínez</t>
  </si>
  <si>
    <t>Martha Mayelin Elas Roa</t>
  </si>
  <si>
    <t>Farah Massiel Almánzar</t>
  </si>
  <si>
    <t>Ricardo Ernesto Medina Medina</t>
  </si>
  <si>
    <t>012-0084840-4</t>
  </si>
  <si>
    <t>Jorge Luis Delgado</t>
  </si>
  <si>
    <t>Alejandro Ant. Santana Zorrilla</t>
  </si>
  <si>
    <t>001-1177179-6</t>
  </si>
  <si>
    <t>Guanegen José Matos</t>
  </si>
  <si>
    <t>077-0006360-0</t>
  </si>
  <si>
    <t>Domingo Antonio Paulino Dini</t>
  </si>
  <si>
    <t>Marlyn Dassiel Ferreras Suero</t>
  </si>
  <si>
    <t>Alfonso Plata Peña</t>
  </si>
  <si>
    <t>001-1178037-5</t>
  </si>
  <si>
    <t>Cristhian Medina</t>
  </si>
  <si>
    <t>012-0096394-8</t>
  </si>
  <si>
    <t>Yovanny Pineda Pérez</t>
  </si>
  <si>
    <t>076-0020004-7</t>
  </si>
  <si>
    <t>Franklin Anibal Martínez Frometa</t>
  </si>
  <si>
    <t>Chofer Secretaria General</t>
  </si>
  <si>
    <t>Juan III De Los Santos Aguiar</t>
  </si>
  <si>
    <t>Webmaster</t>
  </si>
  <si>
    <t>Héctor David Inoa Bonelly</t>
  </si>
  <si>
    <t>Karolin Yliana Herrera Moreno</t>
  </si>
  <si>
    <t>225-0037848-8</t>
  </si>
  <si>
    <t>Juan Narciso Elías Vizcaíno Canario</t>
  </si>
  <si>
    <t>Jazmín Arias Araujo</t>
  </si>
  <si>
    <t>Kenia Carmona Díaz</t>
  </si>
  <si>
    <t>Samuel Mejía Taveras</t>
  </si>
  <si>
    <t>Paola Elizabeth Alcántara Bobea</t>
  </si>
  <si>
    <t>Juan Ysaias Moronta Martes</t>
  </si>
  <si>
    <t>Digitadror</t>
  </si>
  <si>
    <t>Verónica Esther Colombo Severino</t>
  </si>
  <si>
    <t>Juan Salvador Rodríguez</t>
  </si>
  <si>
    <t>Seguridad familiar</t>
  </si>
  <si>
    <t>Waldison Hidalgo Feliz</t>
  </si>
  <si>
    <t>223-0007680-3</t>
  </si>
  <si>
    <t>Manuel García Geronimo</t>
  </si>
  <si>
    <t>Mensajero Externo</t>
  </si>
  <si>
    <t>Luis Andrés Herrera Polanco</t>
  </si>
  <si>
    <t>Enmanuel Herguedas Nivar</t>
  </si>
  <si>
    <t>Mensajero Interno</t>
  </si>
  <si>
    <t>Sheila Natalie Lembert Vittini</t>
  </si>
  <si>
    <t>Paola Santana Méndez</t>
  </si>
  <si>
    <t>Domingo Tolentino Díaz</t>
  </si>
  <si>
    <t>Roberto Valentín Guerrero López</t>
  </si>
  <si>
    <t>Yahindy Fulgencio</t>
  </si>
  <si>
    <t>José Luis Reyes Carrasco</t>
  </si>
  <si>
    <t>Ammiel Arturo Marte Acosta</t>
  </si>
  <si>
    <t>Victor Manuel Villegas de la Rosa</t>
  </si>
  <si>
    <t>Yohanna Altagracia Paulino Paulino</t>
  </si>
  <si>
    <t>Carolina Diaz</t>
  </si>
  <si>
    <t>Soporte Tecnico</t>
  </si>
  <si>
    <t>Encargado de Analisis y Desarrollo</t>
  </si>
  <si>
    <t>Enc. De Infraestructura y Com.</t>
  </si>
  <si>
    <t>Gestor de Help Desk</t>
  </si>
  <si>
    <t>Christían Lenny Flores Sánchez</t>
  </si>
  <si>
    <t>Soporte de Redes</t>
  </si>
  <si>
    <t>Ariela Daneira Madera Garcia</t>
  </si>
  <si>
    <t>Daniel Alberto Ibert Roca</t>
  </si>
  <si>
    <t>Pedro Julio Hernández</t>
  </si>
  <si>
    <t>Onel Ortiz Del Rosario</t>
  </si>
  <si>
    <t>002-0143465-1</t>
  </si>
  <si>
    <t>Edecan</t>
  </si>
  <si>
    <t>Wilsón Pérez</t>
  </si>
  <si>
    <t>011-0023390-5</t>
  </si>
  <si>
    <t>Franklin Antonio Suero Castillo</t>
  </si>
  <si>
    <t>001-1848209-0</t>
  </si>
  <si>
    <t>Cofer</t>
  </si>
  <si>
    <t>Natanael Santos Ortega</t>
  </si>
  <si>
    <t>Clarito Adames Suero</t>
  </si>
  <si>
    <t>Solaine Rafaelina Espinal</t>
  </si>
  <si>
    <t>DEPTO. PRESUPUESTO</t>
  </si>
  <si>
    <t>Felix Duarte Paulino</t>
  </si>
  <si>
    <t>José Andrés Mercedes Lantigua</t>
  </si>
  <si>
    <t>Supervisor Mayordomia</t>
  </si>
  <si>
    <t>Aneurys Feliz Cuevas</t>
  </si>
  <si>
    <t>Allison M. Pérez Medrano</t>
  </si>
  <si>
    <t>David R Moreta Moreno</t>
  </si>
  <si>
    <t>Rodolfo Tapia Merán</t>
  </si>
  <si>
    <t>Orfelina Valerio Duarte</t>
  </si>
  <si>
    <t>Mirna V. Natera Uribe</t>
  </si>
  <si>
    <t>Stephanie Virginia Jiménez</t>
  </si>
  <si>
    <t>Fernanda Reynoso Reyes</t>
  </si>
  <si>
    <t>Magderine Dipré Lorenzo</t>
  </si>
  <si>
    <t>Reginaldo Gómez</t>
  </si>
  <si>
    <t>Geidy Asencio Andújar</t>
  </si>
  <si>
    <t>Victor E Ferreras Medrano</t>
  </si>
  <si>
    <t>Anderson Dirocie De León</t>
  </si>
  <si>
    <t xml:space="preserve">Rafaela E Mena Díaz </t>
  </si>
  <si>
    <t>María I Alcántara Jiménez</t>
  </si>
  <si>
    <t>Alba Antonia Cabral Núñez</t>
  </si>
  <si>
    <t>Miguel Antonio Risk Mirabal</t>
  </si>
  <si>
    <t>Marien Castillo Zorrilla</t>
  </si>
  <si>
    <t>Rubí Capellán Meléndez</t>
  </si>
  <si>
    <t>Madelline I Echavarría Rodríguez</t>
  </si>
  <si>
    <t>Auxiliar de Call Center</t>
  </si>
  <si>
    <t>Yokasta E. Guillen Olivares</t>
  </si>
  <si>
    <t>Caliope Malena Coronado</t>
  </si>
  <si>
    <t xml:space="preserve">Ariel De León De Jesus </t>
  </si>
  <si>
    <t xml:space="preserve">Richard De Jesús De los Santos </t>
  </si>
  <si>
    <t>Altagracia Otaño Moreta</t>
  </si>
  <si>
    <t>Ramóm Alexander Liriano Severino</t>
  </si>
  <si>
    <t>José Aismendy Guzmán Nina</t>
  </si>
  <si>
    <r>
      <rPr>
        <b/>
        <sz val="12"/>
        <rFont val="Times New Roman"/>
        <family val="1"/>
      </rPr>
      <t>Menos</t>
    </r>
    <r>
      <rPr>
        <sz val="12"/>
        <rFont val="Times New Roman"/>
        <family val="1"/>
      </rPr>
      <t>:  Deducciones</t>
    </r>
  </si>
  <si>
    <t>Ivelly Altagracia Mercedes Vargas</t>
  </si>
  <si>
    <t>Carmen Paulino Castillo</t>
  </si>
  <si>
    <t>Liznel A. Ledesma Asjana</t>
  </si>
  <si>
    <t>Mayté Nadal Olmos</t>
  </si>
  <si>
    <t>Nadelka Victoriano Mézquita</t>
  </si>
  <si>
    <t>Luisa Mariel Peralta Piña</t>
  </si>
  <si>
    <t>Juan Confesor Peguero Peñalo</t>
  </si>
  <si>
    <t>001-1184602-8</t>
  </si>
  <si>
    <t>Ramón Urbáez</t>
  </si>
  <si>
    <t>Secretario II</t>
  </si>
  <si>
    <t>Jahaira Lucia Domínguez Yapul</t>
  </si>
  <si>
    <t>Jhoel Manuel Perez Sisa</t>
  </si>
  <si>
    <t>154-0000995-5</t>
  </si>
  <si>
    <t>Digitador</t>
  </si>
  <si>
    <t>Joel Antonio Liriano Fernández</t>
  </si>
  <si>
    <t>Orlando Enmanuel Rosario De Los Santos</t>
  </si>
  <si>
    <t>Patria Bernardina Castaños Nuñez</t>
  </si>
  <si>
    <t>Nachara Paulette Rodríguez del Rosario</t>
  </si>
  <si>
    <t>Josúe Artiles Mota</t>
  </si>
  <si>
    <t>Carolin Luisana Díaz Pujols</t>
  </si>
  <si>
    <t>Carlos Andrés Pérez Lara</t>
  </si>
  <si>
    <t>Richard Cuevas Santana</t>
  </si>
  <si>
    <t>Juan Ramón Arnaud Castillo</t>
  </si>
  <si>
    <t>Joel Antonio Mambrú Caraballo</t>
  </si>
  <si>
    <t>José Antonio Peguero Ramón</t>
  </si>
  <si>
    <t>Ariel Paniagua García</t>
  </si>
  <si>
    <t>Operador de Central Telefónica</t>
  </si>
  <si>
    <t>Martha Bigay Ulloa</t>
  </si>
  <si>
    <t>Abogada II</t>
  </si>
  <si>
    <t>Silvestre Isrrael Polanco Coste</t>
  </si>
  <si>
    <t>Rosa Anna Oviedo de Senior</t>
  </si>
  <si>
    <t>Romeo Oviedo Labourt</t>
  </si>
  <si>
    <t>Wilderman Bienvenido Nuñez Mejía</t>
  </si>
  <si>
    <t>402-2026433-3</t>
  </si>
  <si>
    <t>Isaias Emmanuel del Cristo Inoa</t>
  </si>
  <si>
    <t>Paola Reynoso Guzmán</t>
  </si>
  <si>
    <t>Gregorit José Martínez Mencía</t>
  </si>
  <si>
    <t>Pedro Oscar Tineo Báez</t>
  </si>
  <si>
    <t>Fhlor Leonhela Ogando Pujols</t>
  </si>
  <si>
    <t>Ramón Alberto Ruiz Díaz</t>
  </si>
  <si>
    <t>Miguel Angel Nuñez Almánzar</t>
  </si>
  <si>
    <t>Encargado Div. Almacen</t>
  </si>
  <si>
    <t>Ceduala</t>
  </si>
  <si>
    <t>Pablo Lucas Rodríguez Guerrero</t>
  </si>
  <si>
    <t>028-0063046-5</t>
  </si>
  <si>
    <t>012-0076010-4</t>
  </si>
  <si>
    <t>Elido De Oleo Encarnación</t>
  </si>
  <si>
    <t>Serge Frederic Olivo Almánzar</t>
  </si>
  <si>
    <t>Victor Nicolás Gattas</t>
  </si>
  <si>
    <t>012-0106036-3</t>
  </si>
  <si>
    <t>001-1082778-9</t>
  </si>
  <si>
    <t>Anaitis Cabrera García</t>
  </si>
  <si>
    <t>Suplente Secretaria General</t>
  </si>
  <si>
    <t>001-1338614-8</t>
  </si>
  <si>
    <t>001-1501221-3</t>
  </si>
  <si>
    <t>012-0079158-8</t>
  </si>
  <si>
    <t>004-0025084-1</t>
  </si>
  <si>
    <t>José Geraldo Mariñez Turbi</t>
  </si>
  <si>
    <t>Yolanda Agüero Santana</t>
  </si>
  <si>
    <t>Christian Vicente Tejada Pérez</t>
  </si>
  <si>
    <t>Dewilca Ariacany Mora Soto</t>
  </si>
  <si>
    <t>012-0075275-4</t>
  </si>
  <si>
    <t>Carlita Marte Rosario</t>
  </si>
  <si>
    <t>053-0032527-0</t>
  </si>
  <si>
    <t>Emanuel Ernesto De La Cruz Lara</t>
  </si>
  <si>
    <t>002-0132696-4</t>
  </si>
  <si>
    <t>Gari Antonio Lora Carela</t>
  </si>
  <si>
    <t>José Ramón Santos Victoriano</t>
  </si>
  <si>
    <t>053-0039237-9</t>
  </si>
  <si>
    <t>AsistenteEjecutiva</t>
  </si>
  <si>
    <t>Sarah Isabel Tavarez Valdez</t>
  </si>
  <si>
    <t>Asistente Ejecutivo</t>
  </si>
  <si>
    <t>Ariela María Baldera Gutiérrez</t>
  </si>
  <si>
    <t>Asistente Ejecutiva</t>
  </si>
  <si>
    <t>Alicia Minerva Mirabal Vásquez</t>
  </si>
  <si>
    <t>Rosanni María Román Galvas</t>
  </si>
  <si>
    <t>Rafael Capellán Nova</t>
  </si>
  <si>
    <t>Bill Leuis Peña Batista</t>
  </si>
  <si>
    <t>Camilo N Heredia Jiménez</t>
  </si>
  <si>
    <t>Dilania Altagracia Mateo Almonte</t>
  </si>
  <si>
    <t>Margarita Elena Pimentel</t>
  </si>
  <si>
    <t>Hugo Francisco Alvarez Hapud</t>
  </si>
  <si>
    <t>Talia Josefina Estévez Vásquez</t>
  </si>
  <si>
    <t>Priscila Sanz Melo</t>
  </si>
  <si>
    <t>Rhina de los Milagros de los Santos Castillo</t>
  </si>
  <si>
    <t>Julia Mateo Ogando</t>
  </si>
  <si>
    <t>Edelmira Ovalles Polanco</t>
  </si>
  <si>
    <t>Juan José Quezada Rodríguez</t>
  </si>
  <si>
    <t>Lidio Ogando Pérez</t>
  </si>
  <si>
    <t>Mercedes Castaño Rivera</t>
  </si>
  <si>
    <t>Yaneli Del Carmen Ramos Soto</t>
  </si>
  <si>
    <t>001-1732128-1</t>
  </si>
  <si>
    <t>Billenni Antonia Gutiérrez cruz</t>
  </si>
  <si>
    <t>001-1622422-1</t>
  </si>
  <si>
    <t>Darvis Manuel Matos Soto</t>
  </si>
  <si>
    <t>018-0021741-4</t>
  </si>
  <si>
    <t>Ranfy De Oleo Colas</t>
  </si>
  <si>
    <t>224-0006349-5</t>
  </si>
  <si>
    <t>Carlos José Rodríguez Guilléen</t>
  </si>
  <si>
    <t>Manejador de Redes Sociales</t>
  </si>
  <si>
    <t xml:space="preserve">          DR. MARIANO RODRIGUEZ RIJO</t>
  </si>
  <si>
    <t>Carla Mariana López Germán</t>
  </si>
  <si>
    <t>DIVISION DE IGUALDAD DE GENERO</t>
  </si>
  <si>
    <t>María Carolina Alvarado Bolaños</t>
  </si>
  <si>
    <t>Ramón Polanco de la Rosa</t>
  </si>
  <si>
    <t>Ramona Arnod Cubilete</t>
  </si>
  <si>
    <t>016-0011315-1</t>
  </si>
  <si>
    <t>Yesica Veras Espinal</t>
  </si>
  <si>
    <t>Ana Carolina Taveras Pérez</t>
  </si>
  <si>
    <t>Glenis María Soriano Chivilli</t>
  </si>
  <si>
    <t>Nelson Danel Paula Amador</t>
  </si>
  <si>
    <t>Enc División de  Protocolo</t>
  </si>
  <si>
    <t>Isidro Espinosa Mora</t>
  </si>
  <si>
    <t>José Francisco Zapata</t>
  </si>
  <si>
    <t>031-030610-6</t>
  </si>
  <si>
    <t>Roni Alexander Pozo Lachapel</t>
  </si>
  <si>
    <t>Leith Eilin Matos Jiménez</t>
  </si>
  <si>
    <t>Eduardo Hernández Báez</t>
  </si>
  <si>
    <t>Héctor Alfonso Vélez Contreras</t>
  </si>
  <si>
    <t>Secretaria Ejecutivo</t>
  </si>
  <si>
    <t>Abogad0 Ayudante II</t>
  </si>
  <si>
    <t>Rosanny Albertina Medina Tejeda</t>
  </si>
  <si>
    <t>Juan Carlos Guzmán Mercedes</t>
  </si>
  <si>
    <t>001-1658223-0</t>
  </si>
  <si>
    <t>001-0086177-2</t>
  </si>
  <si>
    <t>001-1067237-5</t>
  </si>
  <si>
    <t>001-0065361-7</t>
  </si>
  <si>
    <t>001-0125884-6</t>
  </si>
  <si>
    <t>001-0088276-0</t>
  </si>
  <si>
    <t>Wilver José Polanco Alvarez</t>
  </si>
  <si>
    <t>Katherin  Danyerly Sarita Gil</t>
  </si>
  <si>
    <t>Vidal García Herrera</t>
  </si>
  <si>
    <t>012-0108615-2</t>
  </si>
  <si>
    <t>Angélica Paola Decamps Florián</t>
  </si>
  <si>
    <t>Marcelo Esequiel Rodríguez Mateo</t>
  </si>
  <si>
    <t>Oscar Andrés Concepción Reyes</t>
  </si>
  <si>
    <t>Sol María López Mata</t>
  </si>
  <si>
    <t>Victor Manuel Ogando Montero</t>
  </si>
  <si>
    <t>014-0013271-6</t>
  </si>
  <si>
    <t>Patricia Carolina Soto</t>
  </si>
  <si>
    <t>Asistente Legal</t>
  </si>
  <si>
    <t>Leandy Montero De Los Santos</t>
  </si>
  <si>
    <t>014-0018349-5</t>
  </si>
  <si>
    <t>Ismael Celedonio Celedonio</t>
  </si>
  <si>
    <t>223-0097089-8</t>
  </si>
  <si>
    <t>Kateryne Virginia De León</t>
  </si>
  <si>
    <t>Otros Descuentos</t>
  </si>
  <si>
    <t>Francisco Montaño</t>
  </si>
  <si>
    <t>Geraldo Cuevas Encarnación</t>
  </si>
  <si>
    <t>001-0474837-1</t>
  </si>
  <si>
    <t>Ricardo Herrera Pérez</t>
  </si>
  <si>
    <t>Johnny Frias Hernández</t>
  </si>
  <si>
    <t>001-1172771-5</t>
  </si>
  <si>
    <t>Cirilo de Jesus Guzmán</t>
  </si>
  <si>
    <t>Yovanny Yocasta Ramos Matos</t>
  </si>
  <si>
    <t>Federico Sebastián Matos Ledesma</t>
  </si>
  <si>
    <t>Franchesca Rodríguez Núñez</t>
  </si>
  <si>
    <t>Anibal Ogando Cabrera</t>
  </si>
  <si>
    <t>016-0017782-6</t>
  </si>
  <si>
    <t xml:space="preserve"> DIETA JUECES SUPLENTES MES DE FEBRERO  DE 2017</t>
  </si>
  <si>
    <t>NOMINA DE COMPENSACION MES FEBRERO  DE 2017</t>
  </si>
  <si>
    <t>PAGOS POR SERVICIOS ESPECIALES AL  MES DE FEBRERO DE 2017</t>
  </si>
  <si>
    <t>Yodaly Hiciano Rodríguez</t>
  </si>
  <si>
    <t>Ariela del Carmen Pujols Jáquez</t>
  </si>
  <si>
    <t>Inés Josefina Valdez Matos</t>
  </si>
  <si>
    <t>Wilmer Rafael De León Blanco</t>
  </si>
  <si>
    <t>Mary Elizabeth Reynoso Ferreras</t>
  </si>
  <si>
    <t>Francisco Mora Montero</t>
  </si>
  <si>
    <t>001-0986434-8</t>
  </si>
  <si>
    <t>81</t>
  </si>
  <si>
    <t>Virgilio Santos Sánchez</t>
  </si>
  <si>
    <t>001-1171990-2</t>
  </si>
  <si>
    <t>NominaFecha</t>
  </si>
  <si>
    <t>Departamento</t>
  </si>
  <si>
    <t>Posicion</t>
  </si>
  <si>
    <t>SalarioBruto</t>
  </si>
  <si>
    <t>SueldoBaseParaImpuesto</t>
  </si>
  <si>
    <t>OtrosPagos</t>
  </si>
  <si>
    <t>DescuentoAutorizado</t>
  </si>
  <si>
    <t>DescuentoPercapita</t>
  </si>
  <si>
    <t>OtrosDescuentos</t>
  </si>
  <si>
    <t>TotalDescuento</t>
  </si>
  <si>
    <t>SalarioNeto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</si>
</sst>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4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2"/>
      <color indexed="8"/>
      <name val="Times New Roman"/>
      <family val="1"/>
    </font>
    <font>
      <b/>
      <u/>
      <sz val="12"/>
      <color indexed="8"/>
      <name val="Times New Roman"/>
      <family val="1"/>
    </font>
    <font>
      <sz val="12"/>
      <color indexed="8"/>
      <name val="Times New Roman"/>
      <family val="2"/>
    </font>
    <font>
      <sz val="9.9499999999999993"/>
      <color indexed="63"/>
      <name val="Segoe UI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0"/>
      <name val="Arial"/>
      <family val="2"/>
    </font>
    <font>
      <sz val="8"/>
      <color theme="1"/>
      <name val="Times New Roman"/>
      <family val="2"/>
    </font>
    <font>
      <sz val="12"/>
      <name val="Times New Roman"/>
      <family val="2"/>
    </font>
    <font>
      <sz val="9.9499999999999993"/>
      <name val="Segoe UI"/>
      <family val="2"/>
    </font>
    <font>
      <sz val="14"/>
      <name val="Times New Roman"/>
      <family val="1"/>
    </font>
    <font>
      <sz val="12"/>
      <color rgb="FFFF0000"/>
      <name val="Times New Roman"/>
      <family val="2"/>
    </font>
    <font>
      <sz val="8"/>
      <name val="Times New Roman"/>
      <family val="1"/>
    </font>
    <font>
      <sz val="12"/>
      <color rgb="FF00B0F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rgb="FFFF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C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13" fillId="0" borderId="0"/>
    <xf numFmtId="0" fontId="1" fillId="0" borderId="0"/>
  </cellStyleXfs>
  <cellXfs count="109">
    <xf numFmtId="0" fontId="0" fillId="0" borderId="0" xfId="0"/>
    <xf numFmtId="40" fontId="2" fillId="0" borderId="0" xfId="1" applyNumberFormat="1" applyAlignment="1"/>
    <xf numFmtId="40" fontId="2" fillId="2" borderId="0" xfId="1" applyNumberFormat="1" applyFill="1" applyBorder="1" applyAlignment="1"/>
    <xf numFmtId="40" fontId="5" fillId="2" borderId="0" xfId="1" applyNumberFormat="1" applyFont="1" applyFill="1" applyBorder="1" applyAlignment="1">
      <alignment horizontal="center"/>
    </xf>
    <xf numFmtId="40" fontId="6" fillId="2" borderId="0" xfId="1" applyNumberFormat="1" applyFont="1" applyFill="1" applyBorder="1" applyAlignment="1">
      <alignment horizontal="center"/>
    </xf>
    <xf numFmtId="40" fontId="9" fillId="0" borderId="2" xfId="1" applyNumberFormat="1" applyFont="1" applyBorder="1" applyAlignment="1">
      <alignment horizontal="left"/>
    </xf>
    <xf numFmtId="40" fontId="9" fillId="0" borderId="2" xfId="1" applyNumberFormat="1" applyFont="1" applyBorder="1" applyAlignment="1">
      <alignment horizontal="center"/>
    </xf>
    <xf numFmtId="40" fontId="9" fillId="0" borderId="2" xfId="1" applyNumberFormat="1" applyFont="1" applyBorder="1" applyAlignment="1"/>
    <xf numFmtId="40" fontId="10" fillId="0" borderId="2" xfId="1" applyNumberFormat="1" applyFont="1" applyBorder="1" applyAlignment="1">
      <alignment horizontal="left"/>
    </xf>
    <xf numFmtId="40" fontId="10" fillId="0" borderId="2" xfId="1" applyNumberFormat="1" applyFont="1" applyBorder="1" applyAlignment="1">
      <alignment horizontal="center"/>
    </xf>
    <xf numFmtId="40" fontId="10" fillId="0" borderId="2" xfId="1" applyNumberFormat="1" applyFont="1" applyBorder="1" applyAlignment="1"/>
    <xf numFmtId="0" fontId="9" fillId="0" borderId="2" xfId="1" applyFont="1" applyBorder="1"/>
    <xf numFmtId="0" fontId="9" fillId="0" borderId="2" xfId="1" applyFont="1" applyBorder="1" applyAlignment="1">
      <alignment horizontal="center"/>
    </xf>
    <xf numFmtId="39" fontId="11" fillId="0" borderId="2" xfId="1" applyNumberFormat="1" applyFont="1" applyBorder="1" applyAlignment="1"/>
    <xf numFmtId="0" fontId="10" fillId="0" borderId="2" xfId="1" applyFont="1" applyBorder="1"/>
    <xf numFmtId="0" fontId="9" fillId="0" borderId="2" xfId="1" applyFont="1" applyFill="1" applyBorder="1"/>
    <xf numFmtId="0" fontId="9" fillId="0" borderId="2" xfId="1" applyFont="1" applyFill="1" applyBorder="1" applyAlignment="1">
      <alignment horizontal="center"/>
    </xf>
    <xf numFmtId="0" fontId="10" fillId="0" borderId="2" xfId="1" applyFont="1" applyFill="1" applyBorder="1"/>
    <xf numFmtId="40" fontId="2" fillId="0" borderId="2" xfId="1" applyNumberFormat="1" applyBorder="1" applyAlignment="1"/>
    <xf numFmtId="40" fontId="2" fillId="0" borderId="2" xfId="1" applyNumberFormat="1" applyBorder="1" applyAlignment="1">
      <alignment horizontal="center"/>
    </xf>
    <xf numFmtId="40" fontId="10" fillId="0" borderId="2" xfId="3" applyNumberFormat="1" applyFont="1" applyBorder="1" applyAlignment="1">
      <alignment horizontal="left"/>
    </xf>
    <xf numFmtId="40" fontId="9" fillId="0" borderId="2" xfId="3" applyNumberFormat="1" applyFont="1" applyBorder="1" applyAlignment="1">
      <alignment horizontal="left"/>
    </xf>
    <xf numFmtId="40" fontId="9" fillId="0" borderId="2" xfId="3" applyNumberFormat="1" applyFont="1" applyBorder="1" applyAlignment="1">
      <alignment horizontal="center"/>
    </xf>
    <xf numFmtId="40" fontId="9" fillId="0" borderId="2" xfId="0" applyNumberFormat="1" applyFont="1" applyBorder="1" applyAlignment="1">
      <alignment horizontal="left"/>
    </xf>
    <xf numFmtId="40" fontId="9" fillId="0" borderId="2" xfId="0" applyNumberFormat="1" applyFont="1" applyBorder="1" applyAlignment="1">
      <alignment horizontal="center"/>
    </xf>
    <xf numFmtId="40" fontId="10" fillId="0" borderId="2" xfId="0" applyNumberFormat="1" applyFont="1" applyBorder="1" applyAlignment="1">
      <alignment horizontal="left"/>
    </xf>
    <xf numFmtId="40" fontId="10" fillId="0" borderId="0" xfId="1" applyNumberFormat="1" applyFont="1" applyFill="1" applyBorder="1" applyAlignment="1"/>
    <xf numFmtId="40" fontId="9" fillId="0" borderId="0" xfId="1" applyNumberFormat="1" applyFont="1" applyFill="1" applyBorder="1" applyAlignment="1"/>
    <xf numFmtId="40" fontId="2" fillId="0" borderId="0" xfId="1" applyNumberFormat="1" applyFill="1" applyAlignment="1"/>
    <xf numFmtId="41" fontId="2" fillId="0" borderId="0" xfId="1" applyNumberFormat="1" applyAlignment="1"/>
    <xf numFmtId="40" fontId="5" fillId="0" borderId="0" xfId="1" applyNumberFormat="1" applyFont="1" applyAlignment="1"/>
    <xf numFmtId="40" fontId="12" fillId="0" borderId="0" xfId="1" applyNumberFormat="1" applyFont="1" applyAlignment="1"/>
    <xf numFmtId="49" fontId="9" fillId="0" borderId="2" xfId="1" applyNumberFormat="1" applyFont="1" applyBorder="1"/>
    <xf numFmtId="49" fontId="10" fillId="0" borderId="6" xfId="1" applyNumberFormat="1" applyFont="1" applyFill="1" applyBorder="1" applyAlignment="1">
      <alignment horizontal="center"/>
    </xf>
    <xf numFmtId="40" fontId="9" fillId="0" borderId="7" xfId="1" applyNumberFormat="1" applyFont="1" applyFill="1" applyBorder="1" applyAlignment="1"/>
    <xf numFmtId="40" fontId="9" fillId="0" borderId="8" xfId="1" applyNumberFormat="1" applyFont="1" applyFill="1" applyBorder="1" applyAlignment="1"/>
    <xf numFmtId="40" fontId="12" fillId="0" borderId="10" xfId="1" applyNumberFormat="1" applyFont="1" applyBorder="1" applyAlignment="1"/>
    <xf numFmtId="40" fontId="2" fillId="0" borderId="10" xfId="1" applyNumberFormat="1" applyBorder="1" applyAlignment="1"/>
    <xf numFmtId="40" fontId="5" fillId="0" borderId="11" xfId="1" applyNumberFormat="1" applyFont="1" applyBorder="1" applyAlignment="1"/>
    <xf numFmtId="40" fontId="14" fillId="0" borderId="0" xfId="1" applyNumberFormat="1" applyFont="1" applyAlignment="1"/>
    <xf numFmtId="40" fontId="2" fillId="2" borderId="6" xfId="1" applyNumberFormat="1" applyFill="1" applyBorder="1" applyAlignment="1"/>
    <xf numFmtId="40" fontId="5" fillId="2" borderId="6" xfId="1" applyNumberFormat="1" applyFont="1" applyFill="1" applyBorder="1" applyAlignment="1">
      <alignment horizontal="center"/>
    </xf>
    <xf numFmtId="40" fontId="5" fillId="2" borderId="8" xfId="1" applyNumberFormat="1" applyFont="1" applyFill="1" applyBorder="1" applyAlignment="1">
      <alignment horizontal="center"/>
    </xf>
    <xf numFmtId="40" fontId="2" fillId="2" borderId="12" xfId="1" applyNumberFormat="1" applyFill="1" applyBorder="1" applyAlignment="1"/>
    <xf numFmtId="40" fontId="5" fillId="2" borderId="12" xfId="1" applyNumberFormat="1" applyFont="1" applyFill="1" applyBorder="1" applyAlignment="1">
      <alignment horizontal="center"/>
    </xf>
    <xf numFmtId="40" fontId="5" fillId="2" borderId="10" xfId="1" applyNumberFormat="1" applyFont="1" applyFill="1" applyBorder="1" applyAlignment="1">
      <alignment horizontal="center"/>
    </xf>
    <xf numFmtId="40" fontId="6" fillId="2" borderId="13" xfId="1" applyNumberFormat="1" applyFont="1" applyFill="1" applyBorder="1" applyAlignment="1">
      <alignment horizontal="center"/>
    </xf>
    <xf numFmtId="40" fontId="6" fillId="2" borderId="14" xfId="1" applyNumberFormat="1" applyFont="1" applyFill="1" applyBorder="1" applyAlignment="1">
      <alignment horizontal="center"/>
    </xf>
    <xf numFmtId="40" fontId="6" fillId="0" borderId="15" xfId="1" applyNumberFormat="1" applyFont="1" applyBorder="1" applyAlignment="1">
      <alignment horizontal="center"/>
    </xf>
    <xf numFmtId="40" fontId="6" fillId="0" borderId="4" xfId="1" applyNumberFormat="1" applyFont="1" applyBorder="1" applyAlignment="1">
      <alignment horizontal="center"/>
    </xf>
    <xf numFmtId="40" fontId="6" fillId="0" borderId="17" xfId="1" applyNumberFormat="1" applyFont="1" applyBorder="1" applyAlignment="1">
      <alignment horizontal="center"/>
    </xf>
    <xf numFmtId="0" fontId="15" fillId="0" borderId="18" xfId="1" applyFont="1" applyBorder="1"/>
    <xf numFmtId="0" fontId="15" fillId="0" borderId="3" xfId="1" applyFont="1" applyBorder="1"/>
    <xf numFmtId="0" fontId="15" fillId="0" borderId="2" xfId="1" applyFont="1" applyBorder="1"/>
    <xf numFmtId="40" fontId="15" fillId="0" borderId="2" xfId="1" applyNumberFormat="1" applyFont="1" applyBorder="1" applyAlignment="1"/>
    <xf numFmtId="40" fontId="15" fillId="0" borderId="19" xfId="1" applyNumberFormat="1" applyFont="1" applyBorder="1" applyAlignment="1"/>
    <xf numFmtId="40" fontId="15" fillId="0" borderId="0" xfId="1" applyNumberFormat="1" applyFont="1" applyAlignment="1"/>
    <xf numFmtId="0" fontId="13" fillId="0" borderId="20" xfId="1" applyFont="1" applyFill="1" applyBorder="1"/>
    <xf numFmtId="0" fontId="13" fillId="0" borderId="21" xfId="1" applyFont="1" applyFill="1" applyBorder="1"/>
    <xf numFmtId="40" fontId="16" fillId="0" borderId="21" xfId="1" applyNumberFormat="1" applyFont="1" applyBorder="1" applyAlignment="1"/>
    <xf numFmtId="40" fontId="15" fillId="0" borderId="21" xfId="1" applyNumberFormat="1" applyFont="1" applyBorder="1" applyAlignment="1"/>
    <xf numFmtId="40" fontId="15" fillId="0" borderId="22" xfId="1" applyNumberFormat="1" applyFont="1" applyBorder="1" applyAlignment="1"/>
    <xf numFmtId="40" fontId="10" fillId="2" borderId="23" xfId="1" applyNumberFormat="1" applyFont="1" applyFill="1" applyBorder="1" applyAlignment="1"/>
    <xf numFmtId="40" fontId="10" fillId="2" borderId="24" xfId="1" applyNumberFormat="1" applyFont="1" applyFill="1" applyBorder="1" applyAlignment="1"/>
    <xf numFmtId="40" fontId="15" fillId="2" borderId="25" xfId="1" applyNumberFormat="1" applyFont="1" applyFill="1" applyBorder="1" applyAlignment="1"/>
    <xf numFmtId="40" fontId="10" fillId="2" borderId="25" xfId="1" applyNumberFormat="1" applyFont="1" applyFill="1" applyBorder="1" applyAlignment="1"/>
    <xf numFmtId="41" fontId="15" fillId="0" borderId="0" xfId="1" applyNumberFormat="1" applyFont="1" applyAlignment="1"/>
    <xf numFmtId="39" fontId="9" fillId="0" borderId="2" xfId="1" applyNumberFormat="1" applyFont="1" applyBorder="1" applyAlignment="1"/>
    <xf numFmtId="40" fontId="9" fillId="3" borderId="2" xfId="1" applyNumberFormat="1" applyFont="1" applyFill="1" applyBorder="1" applyAlignment="1">
      <alignment horizontal="left"/>
    </xf>
    <xf numFmtId="40" fontId="9" fillId="3" borderId="2" xfId="1" applyNumberFormat="1" applyFont="1" applyFill="1" applyBorder="1" applyAlignment="1">
      <alignment horizontal="center"/>
    </xf>
    <xf numFmtId="40" fontId="9" fillId="3" borderId="2" xfId="1" applyNumberFormat="1" applyFont="1" applyFill="1" applyBorder="1" applyAlignment="1"/>
    <xf numFmtId="0" fontId="17" fillId="0" borderId="2" xfId="1" applyFont="1" applyFill="1" applyBorder="1"/>
    <xf numFmtId="40" fontId="18" fillId="0" borderId="0" xfId="1" applyNumberFormat="1" applyFont="1" applyAlignment="1"/>
    <xf numFmtId="40" fontId="9" fillId="0" borderId="2" xfId="1" applyNumberFormat="1" applyFont="1" applyBorder="1" applyAlignment="1">
      <alignment horizontal="justify" vertical="center" wrapText="1"/>
    </xf>
    <xf numFmtId="0" fontId="9" fillId="0" borderId="2" xfId="1" applyFont="1" applyBorder="1" applyAlignment="1">
      <alignment horizontal="justify" vertical="center" wrapText="1"/>
    </xf>
    <xf numFmtId="40" fontId="9" fillId="0" borderId="9" xfId="1" applyNumberFormat="1" applyFont="1" applyBorder="1" applyAlignment="1"/>
    <xf numFmtId="40" fontId="9" fillId="0" borderId="5" xfId="1" applyNumberFormat="1" applyFont="1" applyBorder="1" applyAlignment="1"/>
    <xf numFmtId="40" fontId="19" fillId="0" borderId="0" xfId="1" applyNumberFormat="1" applyFont="1" applyAlignment="1"/>
    <xf numFmtId="40" fontId="11" fillId="0" borderId="2" xfId="1" applyNumberFormat="1" applyFont="1" applyBorder="1" applyAlignment="1">
      <alignment horizontal="left"/>
    </xf>
    <xf numFmtId="0" fontId="11" fillId="0" borderId="2" xfId="1" applyFont="1" applyBorder="1"/>
    <xf numFmtId="40" fontId="11" fillId="3" borderId="2" xfId="1" applyNumberFormat="1" applyFont="1" applyFill="1" applyBorder="1" applyAlignment="1">
      <alignment horizontal="left"/>
    </xf>
    <xf numFmtId="40" fontId="5" fillId="0" borderId="0" xfId="1" applyNumberFormat="1" applyFont="1" applyAlignment="1">
      <alignment horizontal="center"/>
    </xf>
    <xf numFmtId="40" fontId="12" fillId="0" borderId="0" xfId="1" applyNumberFormat="1" applyFont="1" applyAlignment="1">
      <alignment horizontal="center"/>
    </xf>
    <xf numFmtId="0" fontId="11" fillId="0" borderId="2" xfId="1" applyFont="1" applyFill="1" applyBorder="1"/>
    <xf numFmtId="40" fontId="11" fillId="0" borderId="2" xfId="1" applyNumberFormat="1" applyFont="1" applyBorder="1" applyAlignment="1"/>
    <xf numFmtId="40" fontId="11" fillId="0" borderId="2" xfId="0" applyNumberFormat="1" applyFont="1" applyBorder="1" applyAlignment="1">
      <alignment horizontal="left"/>
    </xf>
    <xf numFmtId="40" fontId="5" fillId="0" borderId="2" xfId="1" applyNumberFormat="1" applyFont="1" applyBorder="1" applyAlignment="1">
      <alignment horizontal="left"/>
    </xf>
    <xf numFmtId="40" fontId="8" fillId="0" borderId="2" xfId="1" applyNumberFormat="1" applyFont="1" applyBorder="1" applyAlignment="1"/>
    <xf numFmtId="40" fontId="10" fillId="2" borderId="2" xfId="1" applyNumberFormat="1" applyFont="1" applyFill="1" applyBorder="1" applyAlignment="1"/>
    <xf numFmtId="40" fontId="9" fillId="2" borderId="2" xfId="1" applyNumberFormat="1" applyFont="1" applyFill="1" applyBorder="1" applyAlignment="1"/>
    <xf numFmtId="40" fontId="2" fillId="0" borderId="0" xfId="1" applyNumberFormat="1" applyAlignment="1">
      <alignment horizontal="center"/>
    </xf>
    <xf numFmtId="40" fontId="6" fillId="0" borderId="16" xfId="1" applyNumberFormat="1" applyFont="1" applyBorder="1" applyAlignment="1"/>
    <xf numFmtId="2" fontId="13" fillId="0" borderId="0" xfId="0" applyNumberFormat="1" applyFont="1" applyAlignment="1">
      <alignment horizontal="center"/>
    </xf>
    <xf numFmtId="0" fontId="13" fillId="0" borderId="1" xfId="1" applyFont="1" applyFill="1" applyBorder="1" applyAlignment="1">
      <alignment horizontal="center"/>
    </xf>
    <xf numFmtId="0" fontId="20" fillId="0" borderId="2" xfId="1" applyFont="1" applyFill="1" applyBorder="1"/>
    <xf numFmtId="49" fontId="9" fillId="0" borderId="2" xfId="1" applyNumberFormat="1" applyFont="1" applyBorder="1" applyAlignment="1">
      <alignment horizontal="left"/>
    </xf>
    <xf numFmtId="40" fontId="2" fillId="0" borderId="0" xfId="1" applyNumberFormat="1" applyFont="1" applyAlignment="1"/>
    <xf numFmtId="40" fontId="2" fillId="0" borderId="2" xfId="1" applyNumberFormat="1" applyFont="1" applyBorder="1" applyAlignment="1"/>
    <xf numFmtId="40" fontId="23" fillId="0" borderId="2" xfId="1" applyNumberFormat="1" applyFont="1" applyBorder="1" applyAlignment="1">
      <alignment horizontal="left"/>
    </xf>
    <xf numFmtId="40" fontId="26" fillId="0" borderId="2" xfId="1" applyNumberFormat="1" applyFont="1" applyBorder="1" applyAlignment="1">
      <alignment horizontal="left"/>
    </xf>
    <xf numFmtId="0" fontId="26" fillId="0" borderId="2" xfId="1" applyFont="1" applyBorder="1"/>
    <xf numFmtId="14" fontId="0" fillId="0" borderId="0" xfId="0" applyNumberFormat="1"/>
    <xf numFmtId="14" fontId="2" fillId="0" borderId="0" xfId="1" applyNumberFormat="1" applyAlignment="1"/>
    <xf numFmtId="40" fontId="5" fillId="0" borderId="0" xfId="1" applyNumberFormat="1" applyFont="1" applyAlignment="1">
      <alignment horizontal="center"/>
    </xf>
    <xf numFmtId="40" fontId="4" fillId="0" borderId="0" xfId="1" applyNumberFormat="1" applyFont="1" applyFill="1" applyAlignment="1">
      <alignment horizontal="center"/>
    </xf>
    <xf numFmtId="40" fontId="5" fillId="0" borderId="0" xfId="1" applyNumberFormat="1" applyFont="1" applyFill="1" applyAlignment="1">
      <alignment horizontal="center"/>
    </xf>
    <xf numFmtId="40" fontId="3" fillId="0" borderId="0" xfId="1" applyNumberFormat="1" applyFont="1" applyAlignment="1">
      <alignment horizontal="center"/>
    </xf>
    <xf numFmtId="40" fontId="4" fillId="0" borderId="0" xfId="1" applyNumberFormat="1" applyFont="1" applyAlignment="1">
      <alignment horizontal="center"/>
    </xf>
    <xf numFmtId="40" fontId="12" fillId="0" borderId="0" xfId="1" applyNumberFormat="1" applyFont="1" applyAlignment="1">
      <alignment horizontal="center"/>
    </xf>
  </cellXfs>
  <cellStyles count="7">
    <cellStyle name="Normal" xfId="0" builtinId="0"/>
    <cellStyle name="Normal 2" xfId="1"/>
    <cellStyle name="Normal 2 2" xfId="3"/>
    <cellStyle name="Normal 2_Analisis Nomina y Flujo" xfId="4"/>
    <cellStyle name="Normal 3" xfId="5"/>
    <cellStyle name="Normal 4" xfId="6"/>
    <cellStyle name="Porcentu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1476375</xdr:colOff>
      <xdr:row>265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1476375" y="4944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265</xdr:row>
      <xdr:rowOff>0</xdr:rowOff>
    </xdr:from>
    <xdr:ext cx="184731" cy="264560"/>
    <xdr:sp macro="" textlink="">
      <xdr:nvSpPr>
        <xdr:cNvPr id="4" name="3 CuadroTexto"/>
        <xdr:cNvSpPr txBox="1"/>
      </xdr:nvSpPr>
      <xdr:spPr>
        <a:xfrm>
          <a:off x="1476375" y="4882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190500</xdr:rowOff>
    </xdr:from>
    <xdr:to>
      <xdr:col>4</xdr:col>
      <xdr:colOff>0</xdr:colOff>
      <xdr:row>5</xdr:row>
      <xdr:rowOff>0</xdr:rowOff>
    </xdr:to>
    <xdr:pic>
      <xdr:nvPicPr>
        <xdr:cNvPr id="2" name="Imagen 1" descr="escudopara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90500"/>
          <a:ext cx="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609600</xdr:colOff>
      <xdr:row>0</xdr:row>
      <xdr:rowOff>123825</xdr:rowOff>
    </xdr:from>
    <xdr:to>
      <xdr:col>2</xdr:col>
      <xdr:colOff>1381126</xdr:colOff>
      <xdr:row>3</xdr:row>
      <xdr:rowOff>171449</xdr:rowOff>
    </xdr:to>
    <xdr:pic>
      <xdr:nvPicPr>
        <xdr:cNvPr id="5" name="4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123825"/>
          <a:ext cx="771526" cy="6476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1476375</xdr:colOff>
      <xdr:row>114</xdr:row>
      <xdr:rowOff>57150</xdr:rowOff>
    </xdr:from>
    <xdr:ext cx="184731" cy="264560"/>
    <xdr:sp macro="" textlink="">
      <xdr:nvSpPr>
        <xdr:cNvPr id="2" name="1 CuadroTexto"/>
        <xdr:cNvSpPr txBox="1"/>
      </xdr:nvSpPr>
      <xdr:spPr>
        <a:xfrm>
          <a:off x="1476375" y="17783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twoCellAnchor editAs="oneCell">
    <xdr:from>
      <xdr:col>2</xdr:col>
      <xdr:colOff>1638300</xdr:colOff>
      <xdr:row>0</xdr:row>
      <xdr:rowOff>114300</xdr:rowOff>
    </xdr:from>
    <xdr:to>
      <xdr:col>3</xdr:col>
      <xdr:colOff>311150</xdr:colOff>
      <xdr:row>4</xdr:row>
      <xdr:rowOff>53975</xdr:rowOff>
    </xdr:to>
    <xdr:pic>
      <xdr:nvPicPr>
        <xdr:cNvPr id="5" name="4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4900" y="114300"/>
          <a:ext cx="844550" cy="7524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1476375</xdr:colOff>
      <xdr:row>119</xdr:row>
      <xdr:rowOff>57150</xdr:rowOff>
    </xdr:from>
    <xdr:ext cx="184731" cy="264560"/>
    <xdr:sp macro="" textlink="">
      <xdr:nvSpPr>
        <xdr:cNvPr id="4" name="1 CuadroTexto"/>
        <xdr:cNvSpPr txBox="1"/>
      </xdr:nvSpPr>
      <xdr:spPr>
        <a:xfrm>
          <a:off x="1476375" y="6604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190500</xdr:rowOff>
    </xdr:from>
    <xdr:to>
      <xdr:col>4</xdr:col>
      <xdr:colOff>0</xdr:colOff>
      <xdr:row>5</xdr:row>
      <xdr:rowOff>0</xdr:rowOff>
    </xdr:to>
    <xdr:pic>
      <xdr:nvPicPr>
        <xdr:cNvPr id="2" name="Imagen 1" descr="escudopara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24775" y="190500"/>
          <a:ext cx="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609600</xdr:colOff>
      <xdr:row>0</xdr:row>
      <xdr:rowOff>123825</xdr:rowOff>
    </xdr:from>
    <xdr:to>
      <xdr:col>2</xdr:col>
      <xdr:colOff>1381126</xdr:colOff>
      <xdr:row>3</xdr:row>
      <xdr:rowOff>171449</xdr:rowOff>
    </xdr:to>
    <xdr:pic>
      <xdr:nvPicPr>
        <xdr:cNvPr id="3" name="2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123825"/>
          <a:ext cx="771526" cy="6476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65"/>
  <sheetViews>
    <sheetView tabSelected="1" showWhiteSpace="0" zoomScaleNormal="100" zoomScalePageLayoutView="75" workbookViewId="0">
      <selection activeCell="D1" sqref="D1:D1048576"/>
    </sheetView>
  </sheetViews>
  <sheetFormatPr baseColWidth="10" defaultRowHeight="15.75" x14ac:dyDescent="0.25"/>
  <cols>
    <col min="1" max="1" width="11.42578125" style="102"/>
    <col min="2" max="2" width="11.42578125" style="1"/>
    <col min="3" max="3" width="54.85546875" style="1" customWidth="1"/>
    <col min="4" max="4" width="26.85546875" style="1" customWidth="1"/>
    <col min="5" max="5" width="15.140625" style="1" customWidth="1"/>
    <col min="6" max="6" width="12.42578125" style="1" customWidth="1"/>
    <col min="7" max="7" width="13.85546875" style="1" customWidth="1"/>
    <col min="8" max="8" width="16.140625" style="1" customWidth="1"/>
    <col min="9" max="10" width="15.5703125" style="1" customWidth="1"/>
    <col min="11" max="11" width="13.85546875" style="1" customWidth="1"/>
    <col min="12" max="13" width="12.85546875" style="1" customWidth="1"/>
    <col min="14" max="14" width="14.42578125" style="1" customWidth="1"/>
    <col min="15" max="15" width="16.42578125" style="1" customWidth="1"/>
    <col min="16" max="16" width="13.7109375" style="1" bestFit="1" customWidth="1"/>
    <col min="17" max="260" width="11.42578125" style="1"/>
    <col min="261" max="261" width="54.85546875" style="1" customWidth="1"/>
    <col min="262" max="262" width="15.140625" style="1" customWidth="1"/>
    <col min="263" max="263" width="39" style="1" customWidth="1"/>
    <col min="264" max="264" width="14.85546875" style="1" customWidth="1"/>
    <col min="265" max="265" width="12.42578125" style="1" customWidth="1"/>
    <col min="266" max="266" width="13.85546875" style="1" customWidth="1"/>
    <col min="267" max="267" width="14.28515625" style="1" customWidth="1"/>
    <col min="268" max="268" width="17.28515625" style="1" bestFit="1" customWidth="1"/>
    <col min="269" max="269" width="17.28515625" style="1" customWidth="1"/>
    <col min="270" max="270" width="14.42578125" style="1" customWidth="1"/>
    <col min="271" max="271" width="15.28515625" style="1" customWidth="1"/>
    <col min="272" max="516" width="11.42578125" style="1"/>
    <col min="517" max="517" width="54.85546875" style="1" customWidth="1"/>
    <col min="518" max="518" width="15.140625" style="1" customWidth="1"/>
    <col min="519" max="519" width="39" style="1" customWidth="1"/>
    <col min="520" max="520" width="14.85546875" style="1" customWidth="1"/>
    <col min="521" max="521" width="12.42578125" style="1" customWidth="1"/>
    <col min="522" max="522" width="13.85546875" style="1" customWidth="1"/>
    <col min="523" max="523" width="14.28515625" style="1" customWidth="1"/>
    <col min="524" max="524" width="17.28515625" style="1" bestFit="1" customWidth="1"/>
    <col min="525" max="525" width="17.28515625" style="1" customWidth="1"/>
    <col min="526" max="526" width="14.42578125" style="1" customWidth="1"/>
    <col min="527" max="527" width="15.28515625" style="1" customWidth="1"/>
    <col min="528" max="772" width="11.42578125" style="1"/>
    <col min="773" max="773" width="54.85546875" style="1" customWidth="1"/>
    <col min="774" max="774" width="15.140625" style="1" customWidth="1"/>
    <col min="775" max="775" width="39" style="1" customWidth="1"/>
    <col min="776" max="776" width="14.85546875" style="1" customWidth="1"/>
    <col min="777" max="777" width="12.42578125" style="1" customWidth="1"/>
    <col min="778" max="778" width="13.85546875" style="1" customWidth="1"/>
    <col min="779" max="779" width="14.28515625" style="1" customWidth="1"/>
    <col min="780" max="780" width="17.28515625" style="1" bestFit="1" customWidth="1"/>
    <col min="781" max="781" width="17.28515625" style="1" customWidth="1"/>
    <col min="782" max="782" width="14.42578125" style="1" customWidth="1"/>
    <col min="783" max="783" width="15.28515625" style="1" customWidth="1"/>
    <col min="784" max="1028" width="11.42578125" style="1"/>
    <col min="1029" max="1029" width="54.85546875" style="1" customWidth="1"/>
    <col min="1030" max="1030" width="15.140625" style="1" customWidth="1"/>
    <col min="1031" max="1031" width="39" style="1" customWidth="1"/>
    <col min="1032" max="1032" width="14.85546875" style="1" customWidth="1"/>
    <col min="1033" max="1033" width="12.42578125" style="1" customWidth="1"/>
    <col min="1034" max="1034" width="13.85546875" style="1" customWidth="1"/>
    <col min="1035" max="1035" width="14.28515625" style="1" customWidth="1"/>
    <col min="1036" max="1036" width="17.28515625" style="1" bestFit="1" customWidth="1"/>
    <col min="1037" max="1037" width="17.28515625" style="1" customWidth="1"/>
    <col min="1038" max="1038" width="14.42578125" style="1" customWidth="1"/>
    <col min="1039" max="1039" width="15.28515625" style="1" customWidth="1"/>
    <col min="1040" max="1284" width="11.42578125" style="1"/>
    <col min="1285" max="1285" width="54.85546875" style="1" customWidth="1"/>
    <col min="1286" max="1286" width="15.140625" style="1" customWidth="1"/>
    <col min="1287" max="1287" width="39" style="1" customWidth="1"/>
    <col min="1288" max="1288" width="14.85546875" style="1" customWidth="1"/>
    <col min="1289" max="1289" width="12.42578125" style="1" customWidth="1"/>
    <col min="1290" max="1290" width="13.85546875" style="1" customWidth="1"/>
    <col min="1291" max="1291" width="14.28515625" style="1" customWidth="1"/>
    <col min="1292" max="1292" width="17.28515625" style="1" bestFit="1" customWidth="1"/>
    <col min="1293" max="1293" width="17.28515625" style="1" customWidth="1"/>
    <col min="1294" max="1294" width="14.42578125" style="1" customWidth="1"/>
    <col min="1295" max="1295" width="15.28515625" style="1" customWidth="1"/>
    <col min="1296" max="1540" width="11.42578125" style="1"/>
    <col min="1541" max="1541" width="54.85546875" style="1" customWidth="1"/>
    <col min="1542" max="1542" width="15.140625" style="1" customWidth="1"/>
    <col min="1543" max="1543" width="39" style="1" customWidth="1"/>
    <col min="1544" max="1544" width="14.85546875" style="1" customWidth="1"/>
    <col min="1545" max="1545" width="12.42578125" style="1" customWidth="1"/>
    <col min="1546" max="1546" width="13.85546875" style="1" customWidth="1"/>
    <col min="1547" max="1547" width="14.28515625" style="1" customWidth="1"/>
    <col min="1548" max="1548" width="17.28515625" style="1" bestFit="1" customWidth="1"/>
    <col min="1549" max="1549" width="17.28515625" style="1" customWidth="1"/>
    <col min="1550" max="1550" width="14.42578125" style="1" customWidth="1"/>
    <col min="1551" max="1551" width="15.28515625" style="1" customWidth="1"/>
    <col min="1552" max="1796" width="11.42578125" style="1"/>
    <col min="1797" max="1797" width="54.85546875" style="1" customWidth="1"/>
    <col min="1798" max="1798" width="15.140625" style="1" customWidth="1"/>
    <col min="1799" max="1799" width="39" style="1" customWidth="1"/>
    <col min="1800" max="1800" width="14.85546875" style="1" customWidth="1"/>
    <col min="1801" max="1801" width="12.42578125" style="1" customWidth="1"/>
    <col min="1802" max="1802" width="13.85546875" style="1" customWidth="1"/>
    <col min="1803" max="1803" width="14.28515625" style="1" customWidth="1"/>
    <col min="1804" max="1804" width="17.28515625" style="1" bestFit="1" customWidth="1"/>
    <col min="1805" max="1805" width="17.28515625" style="1" customWidth="1"/>
    <col min="1806" max="1806" width="14.42578125" style="1" customWidth="1"/>
    <col min="1807" max="1807" width="15.28515625" style="1" customWidth="1"/>
    <col min="1808" max="2052" width="11.42578125" style="1"/>
    <col min="2053" max="2053" width="54.85546875" style="1" customWidth="1"/>
    <col min="2054" max="2054" width="15.140625" style="1" customWidth="1"/>
    <col min="2055" max="2055" width="39" style="1" customWidth="1"/>
    <col min="2056" max="2056" width="14.85546875" style="1" customWidth="1"/>
    <col min="2057" max="2057" width="12.42578125" style="1" customWidth="1"/>
    <col min="2058" max="2058" width="13.85546875" style="1" customWidth="1"/>
    <col min="2059" max="2059" width="14.28515625" style="1" customWidth="1"/>
    <col min="2060" max="2060" width="17.28515625" style="1" bestFit="1" customWidth="1"/>
    <col min="2061" max="2061" width="17.28515625" style="1" customWidth="1"/>
    <col min="2062" max="2062" width="14.42578125" style="1" customWidth="1"/>
    <col min="2063" max="2063" width="15.28515625" style="1" customWidth="1"/>
    <col min="2064" max="2308" width="11.42578125" style="1"/>
    <col min="2309" max="2309" width="54.85546875" style="1" customWidth="1"/>
    <col min="2310" max="2310" width="15.140625" style="1" customWidth="1"/>
    <col min="2311" max="2311" width="39" style="1" customWidth="1"/>
    <col min="2312" max="2312" width="14.85546875" style="1" customWidth="1"/>
    <col min="2313" max="2313" width="12.42578125" style="1" customWidth="1"/>
    <col min="2314" max="2314" width="13.85546875" style="1" customWidth="1"/>
    <col min="2315" max="2315" width="14.28515625" style="1" customWidth="1"/>
    <col min="2316" max="2316" width="17.28515625" style="1" bestFit="1" customWidth="1"/>
    <col min="2317" max="2317" width="17.28515625" style="1" customWidth="1"/>
    <col min="2318" max="2318" width="14.42578125" style="1" customWidth="1"/>
    <col min="2319" max="2319" width="15.28515625" style="1" customWidth="1"/>
    <col min="2320" max="2564" width="11.42578125" style="1"/>
    <col min="2565" max="2565" width="54.85546875" style="1" customWidth="1"/>
    <col min="2566" max="2566" width="15.140625" style="1" customWidth="1"/>
    <col min="2567" max="2567" width="39" style="1" customWidth="1"/>
    <col min="2568" max="2568" width="14.85546875" style="1" customWidth="1"/>
    <col min="2569" max="2569" width="12.42578125" style="1" customWidth="1"/>
    <col min="2570" max="2570" width="13.85546875" style="1" customWidth="1"/>
    <col min="2571" max="2571" width="14.28515625" style="1" customWidth="1"/>
    <col min="2572" max="2572" width="17.28515625" style="1" bestFit="1" customWidth="1"/>
    <col min="2573" max="2573" width="17.28515625" style="1" customWidth="1"/>
    <col min="2574" max="2574" width="14.42578125" style="1" customWidth="1"/>
    <col min="2575" max="2575" width="15.28515625" style="1" customWidth="1"/>
    <col min="2576" max="2820" width="11.42578125" style="1"/>
    <col min="2821" max="2821" width="54.85546875" style="1" customWidth="1"/>
    <col min="2822" max="2822" width="15.140625" style="1" customWidth="1"/>
    <col min="2823" max="2823" width="39" style="1" customWidth="1"/>
    <col min="2824" max="2824" width="14.85546875" style="1" customWidth="1"/>
    <col min="2825" max="2825" width="12.42578125" style="1" customWidth="1"/>
    <col min="2826" max="2826" width="13.85546875" style="1" customWidth="1"/>
    <col min="2827" max="2827" width="14.28515625" style="1" customWidth="1"/>
    <col min="2828" max="2828" width="17.28515625" style="1" bestFit="1" customWidth="1"/>
    <col min="2829" max="2829" width="17.28515625" style="1" customWidth="1"/>
    <col min="2830" max="2830" width="14.42578125" style="1" customWidth="1"/>
    <col min="2831" max="2831" width="15.28515625" style="1" customWidth="1"/>
    <col min="2832" max="3076" width="11.42578125" style="1"/>
    <col min="3077" max="3077" width="54.85546875" style="1" customWidth="1"/>
    <col min="3078" max="3078" width="15.140625" style="1" customWidth="1"/>
    <col min="3079" max="3079" width="39" style="1" customWidth="1"/>
    <col min="3080" max="3080" width="14.85546875" style="1" customWidth="1"/>
    <col min="3081" max="3081" width="12.42578125" style="1" customWidth="1"/>
    <col min="3082" max="3082" width="13.85546875" style="1" customWidth="1"/>
    <col min="3083" max="3083" width="14.28515625" style="1" customWidth="1"/>
    <col min="3084" max="3084" width="17.28515625" style="1" bestFit="1" customWidth="1"/>
    <col min="3085" max="3085" width="17.28515625" style="1" customWidth="1"/>
    <col min="3086" max="3086" width="14.42578125" style="1" customWidth="1"/>
    <col min="3087" max="3087" width="15.28515625" style="1" customWidth="1"/>
    <col min="3088" max="3332" width="11.42578125" style="1"/>
    <col min="3333" max="3333" width="54.85546875" style="1" customWidth="1"/>
    <col min="3334" max="3334" width="15.140625" style="1" customWidth="1"/>
    <col min="3335" max="3335" width="39" style="1" customWidth="1"/>
    <col min="3336" max="3336" width="14.85546875" style="1" customWidth="1"/>
    <col min="3337" max="3337" width="12.42578125" style="1" customWidth="1"/>
    <col min="3338" max="3338" width="13.85546875" style="1" customWidth="1"/>
    <col min="3339" max="3339" width="14.28515625" style="1" customWidth="1"/>
    <col min="3340" max="3340" width="17.28515625" style="1" bestFit="1" customWidth="1"/>
    <col min="3341" max="3341" width="17.28515625" style="1" customWidth="1"/>
    <col min="3342" max="3342" width="14.42578125" style="1" customWidth="1"/>
    <col min="3343" max="3343" width="15.28515625" style="1" customWidth="1"/>
    <col min="3344" max="3588" width="11.42578125" style="1"/>
    <col min="3589" max="3589" width="54.85546875" style="1" customWidth="1"/>
    <col min="3590" max="3590" width="15.140625" style="1" customWidth="1"/>
    <col min="3591" max="3591" width="39" style="1" customWidth="1"/>
    <col min="3592" max="3592" width="14.85546875" style="1" customWidth="1"/>
    <col min="3593" max="3593" width="12.42578125" style="1" customWidth="1"/>
    <col min="3594" max="3594" width="13.85546875" style="1" customWidth="1"/>
    <col min="3595" max="3595" width="14.28515625" style="1" customWidth="1"/>
    <col min="3596" max="3596" width="17.28515625" style="1" bestFit="1" customWidth="1"/>
    <col min="3597" max="3597" width="17.28515625" style="1" customWidth="1"/>
    <col min="3598" max="3598" width="14.42578125" style="1" customWidth="1"/>
    <col min="3599" max="3599" width="15.28515625" style="1" customWidth="1"/>
    <col min="3600" max="3844" width="11.42578125" style="1"/>
    <col min="3845" max="3845" width="54.85546875" style="1" customWidth="1"/>
    <col min="3846" max="3846" width="15.140625" style="1" customWidth="1"/>
    <col min="3847" max="3847" width="39" style="1" customWidth="1"/>
    <col min="3848" max="3848" width="14.85546875" style="1" customWidth="1"/>
    <col min="3849" max="3849" width="12.42578125" style="1" customWidth="1"/>
    <col min="3850" max="3850" width="13.85546875" style="1" customWidth="1"/>
    <col min="3851" max="3851" width="14.28515625" style="1" customWidth="1"/>
    <col min="3852" max="3852" width="17.28515625" style="1" bestFit="1" customWidth="1"/>
    <col min="3853" max="3853" width="17.28515625" style="1" customWidth="1"/>
    <col min="3854" max="3854" width="14.42578125" style="1" customWidth="1"/>
    <col min="3855" max="3855" width="15.28515625" style="1" customWidth="1"/>
    <col min="3856" max="4100" width="11.42578125" style="1"/>
    <col min="4101" max="4101" width="54.85546875" style="1" customWidth="1"/>
    <col min="4102" max="4102" width="15.140625" style="1" customWidth="1"/>
    <col min="4103" max="4103" width="39" style="1" customWidth="1"/>
    <col min="4104" max="4104" width="14.85546875" style="1" customWidth="1"/>
    <col min="4105" max="4105" width="12.42578125" style="1" customWidth="1"/>
    <col min="4106" max="4106" width="13.85546875" style="1" customWidth="1"/>
    <col min="4107" max="4107" width="14.28515625" style="1" customWidth="1"/>
    <col min="4108" max="4108" width="17.28515625" style="1" bestFit="1" customWidth="1"/>
    <col min="4109" max="4109" width="17.28515625" style="1" customWidth="1"/>
    <col min="4110" max="4110" width="14.42578125" style="1" customWidth="1"/>
    <col min="4111" max="4111" width="15.28515625" style="1" customWidth="1"/>
    <col min="4112" max="4356" width="11.42578125" style="1"/>
    <col min="4357" max="4357" width="54.85546875" style="1" customWidth="1"/>
    <col min="4358" max="4358" width="15.140625" style="1" customWidth="1"/>
    <col min="4359" max="4359" width="39" style="1" customWidth="1"/>
    <col min="4360" max="4360" width="14.85546875" style="1" customWidth="1"/>
    <col min="4361" max="4361" width="12.42578125" style="1" customWidth="1"/>
    <col min="4362" max="4362" width="13.85546875" style="1" customWidth="1"/>
    <col min="4363" max="4363" width="14.28515625" style="1" customWidth="1"/>
    <col min="4364" max="4364" width="17.28515625" style="1" bestFit="1" customWidth="1"/>
    <col min="4365" max="4365" width="17.28515625" style="1" customWidth="1"/>
    <col min="4366" max="4366" width="14.42578125" style="1" customWidth="1"/>
    <col min="4367" max="4367" width="15.28515625" style="1" customWidth="1"/>
    <col min="4368" max="4612" width="11.42578125" style="1"/>
    <col min="4613" max="4613" width="54.85546875" style="1" customWidth="1"/>
    <col min="4614" max="4614" width="15.140625" style="1" customWidth="1"/>
    <col min="4615" max="4615" width="39" style="1" customWidth="1"/>
    <col min="4616" max="4616" width="14.85546875" style="1" customWidth="1"/>
    <col min="4617" max="4617" width="12.42578125" style="1" customWidth="1"/>
    <col min="4618" max="4618" width="13.85546875" style="1" customWidth="1"/>
    <col min="4619" max="4619" width="14.28515625" style="1" customWidth="1"/>
    <col min="4620" max="4620" width="17.28515625" style="1" bestFit="1" customWidth="1"/>
    <col min="4621" max="4621" width="17.28515625" style="1" customWidth="1"/>
    <col min="4622" max="4622" width="14.42578125" style="1" customWidth="1"/>
    <col min="4623" max="4623" width="15.28515625" style="1" customWidth="1"/>
    <col min="4624" max="4868" width="11.42578125" style="1"/>
    <col min="4869" max="4869" width="54.85546875" style="1" customWidth="1"/>
    <col min="4870" max="4870" width="15.140625" style="1" customWidth="1"/>
    <col min="4871" max="4871" width="39" style="1" customWidth="1"/>
    <col min="4872" max="4872" width="14.85546875" style="1" customWidth="1"/>
    <col min="4873" max="4873" width="12.42578125" style="1" customWidth="1"/>
    <col min="4874" max="4874" width="13.85546875" style="1" customWidth="1"/>
    <col min="4875" max="4875" width="14.28515625" style="1" customWidth="1"/>
    <col min="4876" max="4876" width="17.28515625" style="1" bestFit="1" customWidth="1"/>
    <col min="4877" max="4877" width="17.28515625" style="1" customWidth="1"/>
    <col min="4878" max="4878" width="14.42578125" style="1" customWidth="1"/>
    <col min="4879" max="4879" width="15.28515625" style="1" customWidth="1"/>
    <col min="4880" max="5124" width="11.42578125" style="1"/>
    <col min="5125" max="5125" width="54.85546875" style="1" customWidth="1"/>
    <col min="5126" max="5126" width="15.140625" style="1" customWidth="1"/>
    <col min="5127" max="5127" width="39" style="1" customWidth="1"/>
    <col min="5128" max="5128" width="14.85546875" style="1" customWidth="1"/>
    <col min="5129" max="5129" width="12.42578125" style="1" customWidth="1"/>
    <col min="5130" max="5130" width="13.85546875" style="1" customWidth="1"/>
    <col min="5131" max="5131" width="14.28515625" style="1" customWidth="1"/>
    <col min="5132" max="5132" width="17.28515625" style="1" bestFit="1" customWidth="1"/>
    <col min="5133" max="5133" width="17.28515625" style="1" customWidth="1"/>
    <col min="5134" max="5134" width="14.42578125" style="1" customWidth="1"/>
    <col min="5135" max="5135" width="15.28515625" style="1" customWidth="1"/>
    <col min="5136" max="5380" width="11.42578125" style="1"/>
    <col min="5381" max="5381" width="54.85546875" style="1" customWidth="1"/>
    <col min="5382" max="5382" width="15.140625" style="1" customWidth="1"/>
    <col min="5383" max="5383" width="39" style="1" customWidth="1"/>
    <col min="5384" max="5384" width="14.85546875" style="1" customWidth="1"/>
    <col min="5385" max="5385" width="12.42578125" style="1" customWidth="1"/>
    <col min="5386" max="5386" width="13.85546875" style="1" customWidth="1"/>
    <col min="5387" max="5387" width="14.28515625" style="1" customWidth="1"/>
    <col min="5388" max="5388" width="17.28515625" style="1" bestFit="1" customWidth="1"/>
    <col min="5389" max="5389" width="17.28515625" style="1" customWidth="1"/>
    <col min="5390" max="5390" width="14.42578125" style="1" customWidth="1"/>
    <col min="5391" max="5391" width="15.28515625" style="1" customWidth="1"/>
    <col min="5392" max="5636" width="11.42578125" style="1"/>
    <col min="5637" max="5637" width="54.85546875" style="1" customWidth="1"/>
    <col min="5638" max="5638" width="15.140625" style="1" customWidth="1"/>
    <col min="5639" max="5639" width="39" style="1" customWidth="1"/>
    <col min="5640" max="5640" width="14.85546875" style="1" customWidth="1"/>
    <col min="5641" max="5641" width="12.42578125" style="1" customWidth="1"/>
    <col min="5642" max="5642" width="13.85546875" style="1" customWidth="1"/>
    <col min="5643" max="5643" width="14.28515625" style="1" customWidth="1"/>
    <col min="5644" max="5644" width="17.28515625" style="1" bestFit="1" customWidth="1"/>
    <col min="5645" max="5645" width="17.28515625" style="1" customWidth="1"/>
    <col min="5646" max="5646" width="14.42578125" style="1" customWidth="1"/>
    <col min="5647" max="5647" width="15.28515625" style="1" customWidth="1"/>
    <col min="5648" max="5892" width="11.42578125" style="1"/>
    <col min="5893" max="5893" width="54.85546875" style="1" customWidth="1"/>
    <col min="5894" max="5894" width="15.140625" style="1" customWidth="1"/>
    <col min="5895" max="5895" width="39" style="1" customWidth="1"/>
    <col min="5896" max="5896" width="14.85546875" style="1" customWidth="1"/>
    <col min="5897" max="5897" width="12.42578125" style="1" customWidth="1"/>
    <col min="5898" max="5898" width="13.85546875" style="1" customWidth="1"/>
    <col min="5899" max="5899" width="14.28515625" style="1" customWidth="1"/>
    <col min="5900" max="5900" width="17.28515625" style="1" bestFit="1" customWidth="1"/>
    <col min="5901" max="5901" width="17.28515625" style="1" customWidth="1"/>
    <col min="5902" max="5902" width="14.42578125" style="1" customWidth="1"/>
    <col min="5903" max="5903" width="15.28515625" style="1" customWidth="1"/>
    <col min="5904" max="6148" width="11.42578125" style="1"/>
    <col min="6149" max="6149" width="54.85546875" style="1" customWidth="1"/>
    <col min="6150" max="6150" width="15.140625" style="1" customWidth="1"/>
    <col min="6151" max="6151" width="39" style="1" customWidth="1"/>
    <col min="6152" max="6152" width="14.85546875" style="1" customWidth="1"/>
    <col min="6153" max="6153" width="12.42578125" style="1" customWidth="1"/>
    <col min="6154" max="6154" width="13.85546875" style="1" customWidth="1"/>
    <col min="6155" max="6155" width="14.28515625" style="1" customWidth="1"/>
    <col min="6156" max="6156" width="17.28515625" style="1" bestFit="1" customWidth="1"/>
    <col min="6157" max="6157" width="17.28515625" style="1" customWidth="1"/>
    <col min="6158" max="6158" width="14.42578125" style="1" customWidth="1"/>
    <col min="6159" max="6159" width="15.28515625" style="1" customWidth="1"/>
    <col min="6160" max="6404" width="11.42578125" style="1"/>
    <col min="6405" max="6405" width="54.85546875" style="1" customWidth="1"/>
    <col min="6406" max="6406" width="15.140625" style="1" customWidth="1"/>
    <col min="6407" max="6407" width="39" style="1" customWidth="1"/>
    <col min="6408" max="6408" width="14.85546875" style="1" customWidth="1"/>
    <col min="6409" max="6409" width="12.42578125" style="1" customWidth="1"/>
    <col min="6410" max="6410" width="13.85546875" style="1" customWidth="1"/>
    <col min="6411" max="6411" width="14.28515625" style="1" customWidth="1"/>
    <col min="6412" max="6412" width="17.28515625" style="1" bestFit="1" customWidth="1"/>
    <col min="6413" max="6413" width="17.28515625" style="1" customWidth="1"/>
    <col min="6414" max="6414" width="14.42578125" style="1" customWidth="1"/>
    <col min="6415" max="6415" width="15.28515625" style="1" customWidth="1"/>
    <col min="6416" max="6660" width="11.42578125" style="1"/>
    <col min="6661" max="6661" width="54.85546875" style="1" customWidth="1"/>
    <col min="6662" max="6662" width="15.140625" style="1" customWidth="1"/>
    <col min="6663" max="6663" width="39" style="1" customWidth="1"/>
    <col min="6664" max="6664" width="14.85546875" style="1" customWidth="1"/>
    <col min="6665" max="6665" width="12.42578125" style="1" customWidth="1"/>
    <col min="6666" max="6666" width="13.85546875" style="1" customWidth="1"/>
    <col min="6667" max="6667" width="14.28515625" style="1" customWidth="1"/>
    <col min="6668" max="6668" width="17.28515625" style="1" bestFit="1" customWidth="1"/>
    <col min="6669" max="6669" width="17.28515625" style="1" customWidth="1"/>
    <col min="6670" max="6670" width="14.42578125" style="1" customWidth="1"/>
    <col min="6671" max="6671" width="15.28515625" style="1" customWidth="1"/>
    <col min="6672" max="6916" width="11.42578125" style="1"/>
    <col min="6917" max="6917" width="54.85546875" style="1" customWidth="1"/>
    <col min="6918" max="6918" width="15.140625" style="1" customWidth="1"/>
    <col min="6919" max="6919" width="39" style="1" customWidth="1"/>
    <col min="6920" max="6920" width="14.85546875" style="1" customWidth="1"/>
    <col min="6921" max="6921" width="12.42578125" style="1" customWidth="1"/>
    <col min="6922" max="6922" width="13.85546875" style="1" customWidth="1"/>
    <col min="6923" max="6923" width="14.28515625" style="1" customWidth="1"/>
    <col min="6924" max="6924" width="17.28515625" style="1" bestFit="1" customWidth="1"/>
    <col min="6925" max="6925" width="17.28515625" style="1" customWidth="1"/>
    <col min="6926" max="6926" width="14.42578125" style="1" customWidth="1"/>
    <col min="6927" max="6927" width="15.28515625" style="1" customWidth="1"/>
    <col min="6928" max="7172" width="11.42578125" style="1"/>
    <col min="7173" max="7173" width="54.85546875" style="1" customWidth="1"/>
    <col min="7174" max="7174" width="15.140625" style="1" customWidth="1"/>
    <col min="7175" max="7175" width="39" style="1" customWidth="1"/>
    <col min="7176" max="7176" width="14.85546875" style="1" customWidth="1"/>
    <col min="7177" max="7177" width="12.42578125" style="1" customWidth="1"/>
    <col min="7178" max="7178" width="13.85546875" style="1" customWidth="1"/>
    <col min="7179" max="7179" width="14.28515625" style="1" customWidth="1"/>
    <col min="7180" max="7180" width="17.28515625" style="1" bestFit="1" customWidth="1"/>
    <col min="7181" max="7181" width="17.28515625" style="1" customWidth="1"/>
    <col min="7182" max="7182" width="14.42578125" style="1" customWidth="1"/>
    <col min="7183" max="7183" width="15.28515625" style="1" customWidth="1"/>
    <col min="7184" max="7428" width="11.42578125" style="1"/>
    <col min="7429" max="7429" width="54.85546875" style="1" customWidth="1"/>
    <col min="7430" max="7430" width="15.140625" style="1" customWidth="1"/>
    <col min="7431" max="7431" width="39" style="1" customWidth="1"/>
    <col min="7432" max="7432" width="14.85546875" style="1" customWidth="1"/>
    <col min="7433" max="7433" width="12.42578125" style="1" customWidth="1"/>
    <col min="7434" max="7434" width="13.85546875" style="1" customWidth="1"/>
    <col min="7435" max="7435" width="14.28515625" style="1" customWidth="1"/>
    <col min="7436" max="7436" width="17.28515625" style="1" bestFit="1" customWidth="1"/>
    <col min="7437" max="7437" width="17.28515625" style="1" customWidth="1"/>
    <col min="7438" max="7438" width="14.42578125" style="1" customWidth="1"/>
    <col min="7439" max="7439" width="15.28515625" style="1" customWidth="1"/>
    <col min="7440" max="7684" width="11.42578125" style="1"/>
    <col min="7685" max="7685" width="54.85546875" style="1" customWidth="1"/>
    <col min="7686" max="7686" width="15.140625" style="1" customWidth="1"/>
    <col min="7687" max="7687" width="39" style="1" customWidth="1"/>
    <col min="7688" max="7688" width="14.85546875" style="1" customWidth="1"/>
    <col min="7689" max="7689" width="12.42578125" style="1" customWidth="1"/>
    <col min="7690" max="7690" width="13.85546875" style="1" customWidth="1"/>
    <col min="7691" max="7691" width="14.28515625" style="1" customWidth="1"/>
    <col min="7692" max="7692" width="17.28515625" style="1" bestFit="1" customWidth="1"/>
    <col min="7693" max="7693" width="17.28515625" style="1" customWidth="1"/>
    <col min="7694" max="7694" width="14.42578125" style="1" customWidth="1"/>
    <col min="7695" max="7695" width="15.28515625" style="1" customWidth="1"/>
    <col min="7696" max="7940" width="11.42578125" style="1"/>
    <col min="7941" max="7941" width="54.85546875" style="1" customWidth="1"/>
    <col min="7942" max="7942" width="15.140625" style="1" customWidth="1"/>
    <col min="7943" max="7943" width="39" style="1" customWidth="1"/>
    <col min="7944" max="7944" width="14.85546875" style="1" customWidth="1"/>
    <col min="7945" max="7945" width="12.42578125" style="1" customWidth="1"/>
    <col min="7946" max="7946" width="13.85546875" style="1" customWidth="1"/>
    <col min="7947" max="7947" width="14.28515625" style="1" customWidth="1"/>
    <col min="7948" max="7948" width="17.28515625" style="1" bestFit="1" customWidth="1"/>
    <col min="7949" max="7949" width="17.28515625" style="1" customWidth="1"/>
    <col min="7950" max="7950" width="14.42578125" style="1" customWidth="1"/>
    <col min="7951" max="7951" width="15.28515625" style="1" customWidth="1"/>
    <col min="7952" max="8196" width="11.42578125" style="1"/>
    <col min="8197" max="8197" width="54.85546875" style="1" customWidth="1"/>
    <col min="8198" max="8198" width="15.140625" style="1" customWidth="1"/>
    <col min="8199" max="8199" width="39" style="1" customWidth="1"/>
    <col min="8200" max="8200" width="14.85546875" style="1" customWidth="1"/>
    <col min="8201" max="8201" width="12.42578125" style="1" customWidth="1"/>
    <col min="8202" max="8202" width="13.85546875" style="1" customWidth="1"/>
    <col min="8203" max="8203" width="14.28515625" style="1" customWidth="1"/>
    <col min="8204" max="8204" width="17.28515625" style="1" bestFit="1" customWidth="1"/>
    <col min="8205" max="8205" width="17.28515625" style="1" customWidth="1"/>
    <col min="8206" max="8206" width="14.42578125" style="1" customWidth="1"/>
    <col min="8207" max="8207" width="15.28515625" style="1" customWidth="1"/>
    <col min="8208" max="8452" width="11.42578125" style="1"/>
    <col min="8453" max="8453" width="54.85546875" style="1" customWidth="1"/>
    <col min="8454" max="8454" width="15.140625" style="1" customWidth="1"/>
    <col min="8455" max="8455" width="39" style="1" customWidth="1"/>
    <col min="8456" max="8456" width="14.85546875" style="1" customWidth="1"/>
    <col min="8457" max="8457" width="12.42578125" style="1" customWidth="1"/>
    <col min="8458" max="8458" width="13.85546875" style="1" customWidth="1"/>
    <col min="8459" max="8459" width="14.28515625" style="1" customWidth="1"/>
    <col min="8460" max="8460" width="17.28515625" style="1" bestFit="1" customWidth="1"/>
    <col min="8461" max="8461" width="17.28515625" style="1" customWidth="1"/>
    <col min="8462" max="8462" width="14.42578125" style="1" customWidth="1"/>
    <col min="8463" max="8463" width="15.28515625" style="1" customWidth="1"/>
    <col min="8464" max="8708" width="11.42578125" style="1"/>
    <col min="8709" max="8709" width="54.85546875" style="1" customWidth="1"/>
    <col min="8710" max="8710" width="15.140625" style="1" customWidth="1"/>
    <col min="8711" max="8711" width="39" style="1" customWidth="1"/>
    <col min="8712" max="8712" width="14.85546875" style="1" customWidth="1"/>
    <col min="8713" max="8713" width="12.42578125" style="1" customWidth="1"/>
    <col min="8714" max="8714" width="13.85546875" style="1" customWidth="1"/>
    <col min="8715" max="8715" width="14.28515625" style="1" customWidth="1"/>
    <col min="8716" max="8716" width="17.28515625" style="1" bestFit="1" customWidth="1"/>
    <col min="8717" max="8717" width="17.28515625" style="1" customWidth="1"/>
    <col min="8718" max="8718" width="14.42578125" style="1" customWidth="1"/>
    <col min="8719" max="8719" width="15.28515625" style="1" customWidth="1"/>
    <col min="8720" max="8964" width="11.42578125" style="1"/>
    <col min="8965" max="8965" width="54.85546875" style="1" customWidth="1"/>
    <col min="8966" max="8966" width="15.140625" style="1" customWidth="1"/>
    <col min="8967" max="8967" width="39" style="1" customWidth="1"/>
    <col min="8968" max="8968" width="14.85546875" style="1" customWidth="1"/>
    <col min="8969" max="8969" width="12.42578125" style="1" customWidth="1"/>
    <col min="8970" max="8970" width="13.85546875" style="1" customWidth="1"/>
    <col min="8971" max="8971" width="14.28515625" style="1" customWidth="1"/>
    <col min="8972" max="8972" width="17.28515625" style="1" bestFit="1" customWidth="1"/>
    <col min="8973" max="8973" width="17.28515625" style="1" customWidth="1"/>
    <col min="8974" max="8974" width="14.42578125" style="1" customWidth="1"/>
    <col min="8975" max="8975" width="15.28515625" style="1" customWidth="1"/>
    <col min="8976" max="9220" width="11.42578125" style="1"/>
    <col min="9221" max="9221" width="54.85546875" style="1" customWidth="1"/>
    <col min="9222" max="9222" width="15.140625" style="1" customWidth="1"/>
    <col min="9223" max="9223" width="39" style="1" customWidth="1"/>
    <col min="9224" max="9224" width="14.85546875" style="1" customWidth="1"/>
    <col min="9225" max="9225" width="12.42578125" style="1" customWidth="1"/>
    <col min="9226" max="9226" width="13.85546875" style="1" customWidth="1"/>
    <col min="9227" max="9227" width="14.28515625" style="1" customWidth="1"/>
    <col min="9228" max="9228" width="17.28515625" style="1" bestFit="1" customWidth="1"/>
    <col min="9229" max="9229" width="17.28515625" style="1" customWidth="1"/>
    <col min="9230" max="9230" width="14.42578125" style="1" customWidth="1"/>
    <col min="9231" max="9231" width="15.28515625" style="1" customWidth="1"/>
    <col min="9232" max="9476" width="11.42578125" style="1"/>
    <col min="9477" max="9477" width="54.85546875" style="1" customWidth="1"/>
    <col min="9478" max="9478" width="15.140625" style="1" customWidth="1"/>
    <col min="9479" max="9479" width="39" style="1" customWidth="1"/>
    <col min="9480" max="9480" width="14.85546875" style="1" customWidth="1"/>
    <col min="9481" max="9481" width="12.42578125" style="1" customWidth="1"/>
    <col min="9482" max="9482" width="13.85546875" style="1" customWidth="1"/>
    <col min="9483" max="9483" width="14.28515625" style="1" customWidth="1"/>
    <col min="9484" max="9484" width="17.28515625" style="1" bestFit="1" customWidth="1"/>
    <col min="9485" max="9485" width="17.28515625" style="1" customWidth="1"/>
    <col min="9486" max="9486" width="14.42578125" style="1" customWidth="1"/>
    <col min="9487" max="9487" width="15.28515625" style="1" customWidth="1"/>
    <col min="9488" max="9732" width="11.42578125" style="1"/>
    <col min="9733" max="9733" width="54.85546875" style="1" customWidth="1"/>
    <col min="9734" max="9734" width="15.140625" style="1" customWidth="1"/>
    <col min="9735" max="9735" width="39" style="1" customWidth="1"/>
    <col min="9736" max="9736" width="14.85546875" style="1" customWidth="1"/>
    <col min="9737" max="9737" width="12.42578125" style="1" customWidth="1"/>
    <col min="9738" max="9738" width="13.85546875" style="1" customWidth="1"/>
    <col min="9739" max="9739" width="14.28515625" style="1" customWidth="1"/>
    <col min="9740" max="9740" width="17.28515625" style="1" bestFit="1" customWidth="1"/>
    <col min="9741" max="9741" width="17.28515625" style="1" customWidth="1"/>
    <col min="9742" max="9742" width="14.42578125" style="1" customWidth="1"/>
    <col min="9743" max="9743" width="15.28515625" style="1" customWidth="1"/>
    <col min="9744" max="9988" width="11.42578125" style="1"/>
    <col min="9989" max="9989" width="54.85546875" style="1" customWidth="1"/>
    <col min="9990" max="9990" width="15.140625" style="1" customWidth="1"/>
    <col min="9991" max="9991" width="39" style="1" customWidth="1"/>
    <col min="9992" max="9992" width="14.85546875" style="1" customWidth="1"/>
    <col min="9993" max="9993" width="12.42578125" style="1" customWidth="1"/>
    <col min="9994" max="9994" width="13.85546875" style="1" customWidth="1"/>
    <col min="9995" max="9995" width="14.28515625" style="1" customWidth="1"/>
    <col min="9996" max="9996" width="17.28515625" style="1" bestFit="1" customWidth="1"/>
    <col min="9997" max="9997" width="17.28515625" style="1" customWidth="1"/>
    <col min="9998" max="9998" width="14.42578125" style="1" customWidth="1"/>
    <col min="9999" max="9999" width="15.28515625" style="1" customWidth="1"/>
    <col min="10000" max="10244" width="11.42578125" style="1"/>
    <col min="10245" max="10245" width="54.85546875" style="1" customWidth="1"/>
    <col min="10246" max="10246" width="15.140625" style="1" customWidth="1"/>
    <col min="10247" max="10247" width="39" style="1" customWidth="1"/>
    <col min="10248" max="10248" width="14.85546875" style="1" customWidth="1"/>
    <col min="10249" max="10249" width="12.42578125" style="1" customWidth="1"/>
    <col min="10250" max="10250" width="13.85546875" style="1" customWidth="1"/>
    <col min="10251" max="10251" width="14.28515625" style="1" customWidth="1"/>
    <col min="10252" max="10252" width="17.28515625" style="1" bestFit="1" customWidth="1"/>
    <col min="10253" max="10253" width="17.28515625" style="1" customWidth="1"/>
    <col min="10254" max="10254" width="14.42578125" style="1" customWidth="1"/>
    <col min="10255" max="10255" width="15.28515625" style="1" customWidth="1"/>
    <col min="10256" max="10500" width="11.42578125" style="1"/>
    <col min="10501" max="10501" width="54.85546875" style="1" customWidth="1"/>
    <col min="10502" max="10502" width="15.140625" style="1" customWidth="1"/>
    <col min="10503" max="10503" width="39" style="1" customWidth="1"/>
    <col min="10504" max="10504" width="14.85546875" style="1" customWidth="1"/>
    <col min="10505" max="10505" width="12.42578125" style="1" customWidth="1"/>
    <col min="10506" max="10506" width="13.85546875" style="1" customWidth="1"/>
    <col min="10507" max="10507" width="14.28515625" style="1" customWidth="1"/>
    <col min="10508" max="10508" width="17.28515625" style="1" bestFit="1" customWidth="1"/>
    <col min="10509" max="10509" width="17.28515625" style="1" customWidth="1"/>
    <col min="10510" max="10510" width="14.42578125" style="1" customWidth="1"/>
    <col min="10511" max="10511" width="15.28515625" style="1" customWidth="1"/>
    <col min="10512" max="10756" width="11.42578125" style="1"/>
    <col min="10757" max="10757" width="54.85546875" style="1" customWidth="1"/>
    <col min="10758" max="10758" width="15.140625" style="1" customWidth="1"/>
    <col min="10759" max="10759" width="39" style="1" customWidth="1"/>
    <col min="10760" max="10760" width="14.85546875" style="1" customWidth="1"/>
    <col min="10761" max="10761" width="12.42578125" style="1" customWidth="1"/>
    <col min="10762" max="10762" width="13.85546875" style="1" customWidth="1"/>
    <col min="10763" max="10763" width="14.28515625" style="1" customWidth="1"/>
    <col min="10764" max="10764" width="17.28515625" style="1" bestFit="1" customWidth="1"/>
    <col min="10765" max="10765" width="17.28515625" style="1" customWidth="1"/>
    <col min="10766" max="10766" width="14.42578125" style="1" customWidth="1"/>
    <col min="10767" max="10767" width="15.28515625" style="1" customWidth="1"/>
    <col min="10768" max="11012" width="11.42578125" style="1"/>
    <col min="11013" max="11013" width="54.85546875" style="1" customWidth="1"/>
    <col min="11014" max="11014" width="15.140625" style="1" customWidth="1"/>
    <col min="11015" max="11015" width="39" style="1" customWidth="1"/>
    <col min="11016" max="11016" width="14.85546875" style="1" customWidth="1"/>
    <col min="11017" max="11017" width="12.42578125" style="1" customWidth="1"/>
    <col min="11018" max="11018" width="13.85546875" style="1" customWidth="1"/>
    <col min="11019" max="11019" width="14.28515625" style="1" customWidth="1"/>
    <col min="11020" max="11020" width="17.28515625" style="1" bestFit="1" customWidth="1"/>
    <col min="11021" max="11021" width="17.28515625" style="1" customWidth="1"/>
    <col min="11022" max="11022" width="14.42578125" style="1" customWidth="1"/>
    <col min="11023" max="11023" width="15.28515625" style="1" customWidth="1"/>
    <col min="11024" max="11268" width="11.42578125" style="1"/>
    <col min="11269" max="11269" width="54.85546875" style="1" customWidth="1"/>
    <col min="11270" max="11270" width="15.140625" style="1" customWidth="1"/>
    <col min="11271" max="11271" width="39" style="1" customWidth="1"/>
    <col min="11272" max="11272" width="14.85546875" style="1" customWidth="1"/>
    <col min="11273" max="11273" width="12.42578125" style="1" customWidth="1"/>
    <col min="11274" max="11274" width="13.85546875" style="1" customWidth="1"/>
    <col min="11275" max="11275" width="14.28515625" style="1" customWidth="1"/>
    <col min="11276" max="11276" width="17.28515625" style="1" bestFit="1" customWidth="1"/>
    <col min="11277" max="11277" width="17.28515625" style="1" customWidth="1"/>
    <col min="11278" max="11278" width="14.42578125" style="1" customWidth="1"/>
    <col min="11279" max="11279" width="15.28515625" style="1" customWidth="1"/>
    <col min="11280" max="11524" width="11.42578125" style="1"/>
    <col min="11525" max="11525" width="54.85546875" style="1" customWidth="1"/>
    <col min="11526" max="11526" width="15.140625" style="1" customWidth="1"/>
    <col min="11527" max="11527" width="39" style="1" customWidth="1"/>
    <col min="11528" max="11528" width="14.85546875" style="1" customWidth="1"/>
    <col min="11529" max="11529" width="12.42578125" style="1" customWidth="1"/>
    <col min="11530" max="11530" width="13.85546875" style="1" customWidth="1"/>
    <col min="11531" max="11531" width="14.28515625" style="1" customWidth="1"/>
    <col min="11532" max="11532" width="17.28515625" style="1" bestFit="1" customWidth="1"/>
    <col min="11533" max="11533" width="17.28515625" style="1" customWidth="1"/>
    <col min="11534" max="11534" width="14.42578125" style="1" customWidth="1"/>
    <col min="11535" max="11535" width="15.28515625" style="1" customWidth="1"/>
    <col min="11536" max="11780" width="11.42578125" style="1"/>
    <col min="11781" max="11781" width="54.85546875" style="1" customWidth="1"/>
    <col min="11782" max="11782" width="15.140625" style="1" customWidth="1"/>
    <col min="11783" max="11783" width="39" style="1" customWidth="1"/>
    <col min="11784" max="11784" width="14.85546875" style="1" customWidth="1"/>
    <col min="11785" max="11785" width="12.42578125" style="1" customWidth="1"/>
    <col min="11786" max="11786" width="13.85546875" style="1" customWidth="1"/>
    <col min="11787" max="11787" width="14.28515625" style="1" customWidth="1"/>
    <col min="11788" max="11788" width="17.28515625" style="1" bestFit="1" customWidth="1"/>
    <col min="11789" max="11789" width="17.28515625" style="1" customWidth="1"/>
    <col min="11790" max="11790" width="14.42578125" style="1" customWidth="1"/>
    <col min="11791" max="11791" width="15.28515625" style="1" customWidth="1"/>
    <col min="11792" max="12036" width="11.42578125" style="1"/>
    <col min="12037" max="12037" width="54.85546875" style="1" customWidth="1"/>
    <col min="12038" max="12038" width="15.140625" style="1" customWidth="1"/>
    <col min="12039" max="12039" width="39" style="1" customWidth="1"/>
    <col min="12040" max="12040" width="14.85546875" style="1" customWidth="1"/>
    <col min="12041" max="12041" width="12.42578125" style="1" customWidth="1"/>
    <col min="12042" max="12042" width="13.85546875" style="1" customWidth="1"/>
    <col min="12043" max="12043" width="14.28515625" style="1" customWidth="1"/>
    <col min="12044" max="12044" width="17.28515625" style="1" bestFit="1" customWidth="1"/>
    <col min="12045" max="12045" width="17.28515625" style="1" customWidth="1"/>
    <col min="12046" max="12046" width="14.42578125" style="1" customWidth="1"/>
    <col min="12047" max="12047" width="15.28515625" style="1" customWidth="1"/>
    <col min="12048" max="12292" width="11.42578125" style="1"/>
    <col min="12293" max="12293" width="54.85546875" style="1" customWidth="1"/>
    <col min="12294" max="12294" width="15.140625" style="1" customWidth="1"/>
    <col min="12295" max="12295" width="39" style="1" customWidth="1"/>
    <col min="12296" max="12296" width="14.85546875" style="1" customWidth="1"/>
    <col min="12297" max="12297" width="12.42578125" style="1" customWidth="1"/>
    <col min="12298" max="12298" width="13.85546875" style="1" customWidth="1"/>
    <col min="12299" max="12299" width="14.28515625" style="1" customWidth="1"/>
    <col min="12300" max="12300" width="17.28515625" style="1" bestFit="1" customWidth="1"/>
    <col min="12301" max="12301" width="17.28515625" style="1" customWidth="1"/>
    <col min="12302" max="12302" width="14.42578125" style="1" customWidth="1"/>
    <col min="12303" max="12303" width="15.28515625" style="1" customWidth="1"/>
    <col min="12304" max="12548" width="11.42578125" style="1"/>
    <col min="12549" max="12549" width="54.85546875" style="1" customWidth="1"/>
    <col min="12550" max="12550" width="15.140625" style="1" customWidth="1"/>
    <col min="12551" max="12551" width="39" style="1" customWidth="1"/>
    <col min="12552" max="12552" width="14.85546875" style="1" customWidth="1"/>
    <col min="12553" max="12553" width="12.42578125" style="1" customWidth="1"/>
    <col min="12554" max="12554" width="13.85546875" style="1" customWidth="1"/>
    <col min="12555" max="12555" width="14.28515625" style="1" customWidth="1"/>
    <col min="12556" max="12556" width="17.28515625" style="1" bestFit="1" customWidth="1"/>
    <col min="12557" max="12557" width="17.28515625" style="1" customWidth="1"/>
    <col min="12558" max="12558" width="14.42578125" style="1" customWidth="1"/>
    <col min="12559" max="12559" width="15.28515625" style="1" customWidth="1"/>
    <col min="12560" max="12804" width="11.42578125" style="1"/>
    <col min="12805" max="12805" width="54.85546875" style="1" customWidth="1"/>
    <col min="12806" max="12806" width="15.140625" style="1" customWidth="1"/>
    <col min="12807" max="12807" width="39" style="1" customWidth="1"/>
    <col min="12808" max="12808" width="14.85546875" style="1" customWidth="1"/>
    <col min="12809" max="12809" width="12.42578125" style="1" customWidth="1"/>
    <col min="12810" max="12810" width="13.85546875" style="1" customWidth="1"/>
    <col min="12811" max="12811" width="14.28515625" style="1" customWidth="1"/>
    <col min="12812" max="12812" width="17.28515625" style="1" bestFit="1" customWidth="1"/>
    <col min="12813" max="12813" width="17.28515625" style="1" customWidth="1"/>
    <col min="12814" max="12814" width="14.42578125" style="1" customWidth="1"/>
    <col min="12815" max="12815" width="15.28515625" style="1" customWidth="1"/>
    <col min="12816" max="13060" width="11.42578125" style="1"/>
    <col min="13061" max="13061" width="54.85546875" style="1" customWidth="1"/>
    <col min="13062" max="13062" width="15.140625" style="1" customWidth="1"/>
    <col min="13063" max="13063" width="39" style="1" customWidth="1"/>
    <col min="13064" max="13064" width="14.85546875" style="1" customWidth="1"/>
    <col min="13065" max="13065" width="12.42578125" style="1" customWidth="1"/>
    <col min="13066" max="13066" width="13.85546875" style="1" customWidth="1"/>
    <col min="13067" max="13067" width="14.28515625" style="1" customWidth="1"/>
    <col min="13068" max="13068" width="17.28515625" style="1" bestFit="1" customWidth="1"/>
    <col min="13069" max="13069" width="17.28515625" style="1" customWidth="1"/>
    <col min="13070" max="13070" width="14.42578125" style="1" customWidth="1"/>
    <col min="13071" max="13071" width="15.28515625" style="1" customWidth="1"/>
    <col min="13072" max="13316" width="11.42578125" style="1"/>
    <col min="13317" max="13317" width="54.85546875" style="1" customWidth="1"/>
    <col min="13318" max="13318" width="15.140625" style="1" customWidth="1"/>
    <col min="13319" max="13319" width="39" style="1" customWidth="1"/>
    <col min="13320" max="13320" width="14.85546875" style="1" customWidth="1"/>
    <col min="13321" max="13321" width="12.42578125" style="1" customWidth="1"/>
    <col min="13322" max="13322" width="13.85546875" style="1" customWidth="1"/>
    <col min="13323" max="13323" width="14.28515625" style="1" customWidth="1"/>
    <col min="13324" max="13324" width="17.28515625" style="1" bestFit="1" customWidth="1"/>
    <col min="13325" max="13325" width="17.28515625" style="1" customWidth="1"/>
    <col min="13326" max="13326" width="14.42578125" style="1" customWidth="1"/>
    <col min="13327" max="13327" width="15.28515625" style="1" customWidth="1"/>
    <col min="13328" max="13572" width="11.42578125" style="1"/>
    <col min="13573" max="13573" width="54.85546875" style="1" customWidth="1"/>
    <col min="13574" max="13574" width="15.140625" style="1" customWidth="1"/>
    <col min="13575" max="13575" width="39" style="1" customWidth="1"/>
    <col min="13576" max="13576" width="14.85546875" style="1" customWidth="1"/>
    <col min="13577" max="13577" width="12.42578125" style="1" customWidth="1"/>
    <col min="13578" max="13578" width="13.85546875" style="1" customWidth="1"/>
    <col min="13579" max="13579" width="14.28515625" style="1" customWidth="1"/>
    <col min="13580" max="13580" width="17.28515625" style="1" bestFit="1" customWidth="1"/>
    <col min="13581" max="13581" width="17.28515625" style="1" customWidth="1"/>
    <col min="13582" max="13582" width="14.42578125" style="1" customWidth="1"/>
    <col min="13583" max="13583" width="15.28515625" style="1" customWidth="1"/>
    <col min="13584" max="13828" width="11.42578125" style="1"/>
    <col min="13829" max="13829" width="54.85546875" style="1" customWidth="1"/>
    <col min="13830" max="13830" width="15.140625" style="1" customWidth="1"/>
    <col min="13831" max="13831" width="39" style="1" customWidth="1"/>
    <col min="13832" max="13832" width="14.85546875" style="1" customWidth="1"/>
    <col min="13833" max="13833" width="12.42578125" style="1" customWidth="1"/>
    <col min="13834" max="13834" width="13.85546875" style="1" customWidth="1"/>
    <col min="13835" max="13835" width="14.28515625" style="1" customWidth="1"/>
    <col min="13836" max="13836" width="17.28515625" style="1" bestFit="1" customWidth="1"/>
    <col min="13837" max="13837" width="17.28515625" style="1" customWidth="1"/>
    <col min="13838" max="13838" width="14.42578125" style="1" customWidth="1"/>
    <col min="13839" max="13839" width="15.28515625" style="1" customWidth="1"/>
    <col min="13840" max="14084" width="11.42578125" style="1"/>
    <col min="14085" max="14085" width="54.85546875" style="1" customWidth="1"/>
    <col min="14086" max="14086" width="15.140625" style="1" customWidth="1"/>
    <col min="14087" max="14087" width="39" style="1" customWidth="1"/>
    <col min="14088" max="14088" width="14.85546875" style="1" customWidth="1"/>
    <col min="14089" max="14089" width="12.42578125" style="1" customWidth="1"/>
    <col min="14090" max="14090" width="13.85546875" style="1" customWidth="1"/>
    <col min="14091" max="14091" width="14.28515625" style="1" customWidth="1"/>
    <col min="14092" max="14092" width="17.28515625" style="1" bestFit="1" customWidth="1"/>
    <col min="14093" max="14093" width="17.28515625" style="1" customWidth="1"/>
    <col min="14094" max="14094" width="14.42578125" style="1" customWidth="1"/>
    <col min="14095" max="14095" width="15.28515625" style="1" customWidth="1"/>
    <col min="14096" max="14340" width="11.42578125" style="1"/>
    <col min="14341" max="14341" width="54.85546875" style="1" customWidth="1"/>
    <col min="14342" max="14342" width="15.140625" style="1" customWidth="1"/>
    <col min="14343" max="14343" width="39" style="1" customWidth="1"/>
    <col min="14344" max="14344" width="14.85546875" style="1" customWidth="1"/>
    <col min="14345" max="14345" width="12.42578125" style="1" customWidth="1"/>
    <col min="14346" max="14346" width="13.85546875" style="1" customWidth="1"/>
    <col min="14347" max="14347" width="14.28515625" style="1" customWidth="1"/>
    <col min="14348" max="14348" width="17.28515625" style="1" bestFit="1" customWidth="1"/>
    <col min="14349" max="14349" width="17.28515625" style="1" customWidth="1"/>
    <col min="14350" max="14350" width="14.42578125" style="1" customWidth="1"/>
    <col min="14351" max="14351" width="15.28515625" style="1" customWidth="1"/>
    <col min="14352" max="14596" width="11.42578125" style="1"/>
    <col min="14597" max="14597" width="54.85546875" style="1" customWidth="1"/>
    <col min="14598" max="14598" width="15.140625" style="1" customWidth="1"/>
    <col min="14599" max="14599" width="39" style="1" customWidth="1"/>
    <col min="14600" max="14600" width="14.85546875" style="1" customWidth="1"/>
    <col min="14601" max="14601" width="12.42578125" style="1" customWidth="1"/>
    <col min="14602" max="14602" width="13.85546875" style="1" customWidth="1"/>
    <col min="14603" max="14603" width="14.28515625" style="1" customWidth="1"/>
    <col min="14604" max="14604" width="17.28515625" style="1" bestFit="1" customWidth="1"/>
    <col min="14605" max="14605" width="17.28515625" style="1" customWidth="1"/>
    <col min="14606" max="14606" width="14.42578125" style="1" customWidth="1"/>
    <col min="14607" max="14607" width="15.28515625" style="1" customWidth="1"/>
    <col min="14608" max="14852" width="11.42578125" style="1"/>
    <col min="14853" max="14853" width="54.85546875" style="1" customWidth="1"/>
    <col min="14854" max="14854" width="15.140625" style="1" customWidth="1"/>
    <col min="14855" max="14855" width="39" style="1" customWidth="1"/>
    <col min="14856" max="14856" width="14.85546875" style="1" customWidth="1"/>
    <col min="14857" max="14857" width="12.42578125" style="1" customWidth="1"/>
    <col min="14858" max="14858" width="13.85546875" style="1" customWidth="1"/>
    <col min="14859" max="14859" width="14.28515625" style="1" customWidth="1"/>
    <col min="14860" max="14860" width="17.28515625" style="1" bestFit="1" customWidth="1"/>
    <col min="14861" max="14861" width="17.28515625" style="1" customWidth="1"/>
    <col min="14862" max="14862" width="14.42578125" style="1" customWidth="1"/>
    <col min="14863" max="14863" width="15.28515625" style="1" customWidth="1"/>
    <col min="14864" max="15108" width="11.42578125" style="1"/>
    <col min="15109" max="15109" width="54.85546875" style="1" customWidth="1"/>
    <col min="15110" max="15110" width="15.140625" style="1" customWidth="1"/>
    <col min="15111" max="15111" width="39" style="1" customWidth="1"/>
    <col min="15112" max="15112" width="14.85546875" style="1" customWidth="1"/>
    <col min="15113" max="15113" width="12.42578125" style="1" customWidth="1"/>
    <col min="15114" max="15114" width="13.85546875" style="1" customWidth="1"/>
    <col min="15115" max="15115" width="14.28515625" style="1" customWidth="1"/>
    <col min="15116" max="15116" width="17.28515625" style="1" bestFit="1" customWidth="1"/>
    <col min="15117" max="15117" width="17.28515625" style="1" customWidth="1"/>
    <col min="15118" max="15118" width="14.42578125" style="1" customWidth="1"/>
    <col min="15119" max="15119" width="15.28515625" style="1" customWidth="1"/>
    <col min="15120" max="15364" width="11.42578125" style="1"/>
    <col min="15365" max="15365" width="54.85546875" style="1" customWidth="1"/>
    <col min="15366" max="15366" width="15.140625" style="1" customWidth="1"/>
    <col min="15367" max="15367" width="39" style="1" customWidth="1"/>
    <col min="15368" max="15368" width="14.85546875" style="1" customWidth="1"/>
    <col min="15369" max="15369" width="12.42578125" style="1" customWidth="1"/>
    <col min="15370" max="15370" width="13.85546875" style="1" customWidth="1"/>
    <col min="15371" max="15371" width="14.28515625" style="1" customWidth="1"/>
    <col min="15372" max="15372" width="17.28515625" style="1" bestFit="1" customWidth="1"/>
    <col min="15373" max="15373" width="17.28515625" style="1" customWidth="1"/>
    <col min="15374" max="15374" width="14.42578125" style="1" customWidth="1"/>
    <col min="15375" max="15375" width="15.28515625" style="1" customWidth="1"/>
    <col min="15376" max="15620" width="11.42578125" style="1"/>
    <col min="15621" max="15621" width="54.85546875" style="1" customWidth="1"/>
    <col min="15622" max="15622" width="15.140625" style="1" customWidth="1"/>
    <col min="15623" max="15623" width="39" style="1" customWidth="1"/>
    <col min="15624" max="15624" width="14.85546875" style="1" customWidth="1"/>
    <col min="15625" max="15625" width="12.42578125" style="1" customWidth="1"/>
    <col min="15626" max="15626" width="13.85546875" style="1" customWidth="1"/>
    <col min="15627" max="15627" width="14.28515625" style="1" customWidth="1"/>
    <col min="15628" max="15628" width="17.28515625" style="1" bestFit="1" customWidth="1"/>
    <col min="15629" max="15629" width="17.28515625" style="1" customWidth="1"/>
    <col min="15630" max="15630" width="14.42578125" style="1" customWidth="1"/>
    <col min="15631" max="15631" width="15.28515625" style="1" customWidth="1"/>
    <col min="15632" max="15876" width="11.42578125" style="1"/>
    <col min="15877" max="15877" width="54.85546875" style="1" customWidth="1"/>
    <col min="15878" max="15878" width="15.140625" style="1" customWidth="1"/>
    <col min="15879" max="15879" width="39" style="1" customWidth="1"/>
    <col min="15880" max="15880" width="14.85546875" style="1" customWidth="1"/>
    <col min="15881" max="15881" width="12.42578125" style="1" customWidth="1"/>
    <col min="15882" max="15882" width="13.85546875" style="1" customWidth="1"/>
    <col min="15883" max="15883" width="14.28515625" style="1" customWidth="1"/>
    <col min="15884" max="15884" width="17.28515625" style="1" bestFit="1" customWidth="1"/>
    <col min="15885" max="15885" width="17.28515625" style="1" customWidth="1"/>
    <col min="15886" max="15886" width="14.42578125" style="1" customWidth="1"/>
    <col min="15887" max="15887" width="15.28515625" style="1" customWidth="1"/>
    <col min="15888" max="16132" width="11.42578125" style="1"/>
    <col min="16133" max="16133" width="54.85546875" style="1" customWidth="1"/>
    <col min="16134" max="16134" width="15.140625" style="1" customWidth="1"/>
    <col min="16135" max="16135" width="39" style="1" customWidth="1"/>
    <col min="16136" max="16136" width="14.85546875" style="1" customWidth="1"/>
    <col min="16137" max="16137" width="12.42578125" style="1" customWidth="1"/>
    <col min="16138" max="16138" width="13.85546875" style="1" customWidth="1"/>
    <col min="16139" max="16139" width="14.28515625" style="1" customWidth="1"/>
    <col min="16140" max="16140" width="17.28515625" style="1" bestFit="1" customWidth="1"/>
    <col min="16141" max="16141" width="17.28515625" style="1" customWidth="1"/>
    <col min="16142" max="16142" width="14.42578125" style="1" customWidth="1"/>
    <col min="16143" max="16143" width="15.28515625" style="1" customWidth="1"/>
    <col min="16144" max="16384" width="11.42578125" style="1"/>
  </cols>
  <sheetData>
    <row r="1" spans="1:15" x14ac:dyDescent="0.25">
      <c r="A1" s="101" t="s">
        <v>585</v>
      </c>
      <c r="B1" t="s">
        <v>586</v>
      </c>
      <c r="C1" t="s">
        <v>242</v>
      </c>
      <c r="D1" t="s">
        <v>587</v>
      </c>
      <c r="E1" t="s">
        <v>588</v>
      </c>
      <c r="F1" s="1" t="s">
        <v>6</v>
      </c>
      <c r="G1" t="s">
        <v>5</v>
      </c>
      <c r="H1" t="s">
        <v>589</v>
      </c>
      <c r="I1" t="s">
        <v>14</v>
      </c>
      <c r="J1" t="s">
        <v>590</v>
      </c>
      <c r="K1" t="s">
        <v>591</v>
      </c>
      <c r="L1" t="s">
        <v>592</v>
      </c>
      <c r="M1" t="s">
        <v>593</v>
      </c>
      <c r="N1" t="s">
        <v>594</v>
      </c>
      <c r="O1" t="s">
        <v>595</v>
      </c>
    </row>
    <row r="2" spans="1:15" x14ac:dyDescent="0.25">
      <c r="A2" s="102">
        <v>42786</v>
      </c>
      <c r="B2" s="86" t="s">
        <v>15</v>
      </c>
      <c r="C2" s="5" t="s">
        <v>16</v>
      </c>
      <c r="D2" s="6" t="s">
        <v>17</v>
      </c>
      <c r="E2" s="7">
        <v>456842.2</v>
      </c>
      <c r="F2" s="70">
        <v>2995.92</v>
      </c>
      <c r="G2" s="70">
        <v>5656.77</v>
      </c>
      <c r="H2" s="70">
        <f>E2-F2-G2</f>
        <v>448189.51</v>
      </c>
      <c r="I2" s="70">
        <v>100630.31</v>
      </c>
      <c r="J2" s="10">
        <v>0</v>
      </c>
      <c r="K2" s="7">
        <v>0</v>
      </c>
      <c r="L2" s="7">
        <v>0</v>
      </c>
      <c r="M2" s="7">
        <v>0</v>
      </c>
      <c r="N2" s="7">
        <f t="shared" ref="N2:N7" si="0">SUM(F2+G2+I2+L2)</f>
        <v>109283</v>
      </c>
      <c r="O2" s="7">
        <f>SUM(E2-N2)</f>
        <v>347559.2</v>
      </c>
    </row>
    <row r="3" spans="1:15" x14ac:dyDescent="0.25">
      <c r="A3" s="102">
        <v>42786</v>
      </c>
      <c r="B3" s="86" t="s">
        <v>15</v>
      </c>
      <c r="C3" s="5" t="s">
        <v>18</v>
      </c>
      <c r="D3" s="6" t="s">
        <v>19</v>
      </c>
      <c r="E3" s="7">
        <v>410833.98</v>
      </c>
      <c r="F3" s="70">
        <v>2995.92</v>
      </c>
      <c r="G3" s="70">
        <v>5656.77</v>
      </c>
      <c r="H3" s="70">
        <f>E3-F3-G3</f>
        <v>402181.29</v>
      </c>
      <c r="I3" s="70">
        <v>89128.26</v>
      </c>
      <c r="J3" s="10">
        <v>0</v>
      </c>
      <c r="K3" s="7">
        <v>0</v>
      </c>
      <c r="L3" s="7">
        <v>0</v>
      </c>
      <c r="M3" s="7">
        <v>0</v>
      </c>
      <c r="N3" s="7">
        <f t="shared" si="0"/>
        <v>97780.95</v>
      </c>
      <c r="O3" s="7">
        <f>SUM(E3-N3)</f>
        <v>313053.02999999997</v>
      </c>
    </row>
    <row r="4" spans="1:15" x14ac:dyDescent="0.25">
      <c r="A4" s="102">
        <v>42786</v>
      </c>
      <c r="B4" s="86" t="s">
        <v>15</v>
      </c>
      <c r="C4" s="5" t="s">
        <v>20</v>
      </c>
      <c r="D4" s="6" t="s">
        <v>19</v>
      </c>
      <c r="E4" s="7">
        <v>410833.98</v>
      </c>
      <c r="F4" s="70">
        <v>2995.92</v>
      </c>
      <c r="G4" s="70">
        <v>5656.77</v>
      </c>
      <c r="H4" s="70">
        <f>E4-F4-G4</f>
        <v>402181.29</v>
      </c>
      <c r="I4" s="70">
        <v>89128.26</v>
      </c>
      <c r="J4" s="10">
        <v>0</v>
      </c>
      <c r="K4" s="7">
        <v>0</v>
      </c>
      <c r="L4" s="7">
        <v>0</v>
      </c>
      <c r="M4" s="7">
        <v>0</v>
      </c>
      <c r="N4" s="7">
        <f t="shared" si="0"/>
        <v>97780.95</v>
      </c>
      <c r="O4" s="7">
        <f>SUM(E4-N4)</f>
        <v>313053.02999999997</v>
      </c>
    </row>
    <row r="5" spans="1:15" x14ac:dyDescent="0.25">
      <c r="A5" s="102">
        <v>42786</v>
      </c>
      <c r="B5" s="86" t="s">
        <v>15</v>
      </c>
      <c r="C5" s="5" t="s">
        <v>21</v>
      </c>
      <c r="D5" s="6" t="s">
        <v>19</v>
      </c>
      <c r="E5" s="7">
        <v>410833.98</v>
      </c>
      <c r="F5" s="70">
        <v>2995.92</v>
      </c>
      <c r="G5" s="70">
        <v>5656.77</v>
      </c>
      <c r="H5" s="70">
        <f>E5-F5-G5</f>
        <v>402181.29</v>
      </c>
      <c r="I5" s="70">
        <v>89128.26</v>
      </c>
      <c r="J5" s="10">
        <v>0</v>
      </c>
      <c r="K5" s="7">
        <v>0</v>
      </c>
      <c r="L5" s="7">
        <v>0</v>
      </c>
      <c r="M5" s="7">
        <v>0</v>
      </c>
      <c r="N5" s="7">
        <f t="shared" si="0"/>
        <v>97780.95</v>
      </c>
      <c r="O5" s="7">
        <f>SUM(E5-N5)</f>
        <v>313053.02999999997</v>
      </c>
    </row>
    <row r="6" spans="1:15" x14ac:dyDescent="0.25">
      <c r="A6" s="102">
        <v>42786</v>
      </c>
      <c r="B6" s="86" t="s">
        <v>15</v>
      </c>
      <c r="C6" s="5" t="s">
        <v>22</v>
      </c>
      <c r="D6" s="6" t="s">
        <v>19</v>
      </c>
      <c r="E6" s="7">
        <v>410833.98</v>
      </c>
      <c r="F6" s="70">
        <v>2995.92</v>
      </c>
      <c r="G6" s="70">
        <v>5656.77</v>
      </c>
      <c r="H6" s="70">
        <f>E6-F6-G6</f>
        <v>402181.29</v>
      </c>
      <c r="I6" s="70">
        <v>89128.26</v>
      </c>
      <c r="J6" s="10">
        <v>0</v>
      </c>
      <c r="K6" s="7">
        <v>0</v>
      </c>
      <c r="L6" s="7">
        <v>0</v>
      </c>
      <c r="M6" s="7">
        <v>0</v>
      </c>
      <c r="N6" s="7">
        <f t="shared" si="0"/>
        <v>97780.95</v>
      </c>
      <c r="O6" s="7">
        <f>SUM(E6-N6)</f>
        <v>313053.02999999997</v>
      </c>
    </row>
    <row r="7" spans="1:15" x14ac:dyDescent="0.25">
      <c r="A7" s="102">
        <v>42786</v>
      </c>
      <c r="B7" s="8" t="s">
        <v>24</v>
      </c>
      <c r="C7" s="11" t="s">
        <v>25</v>
      </c>
      <c r="D7" s="12" t="s">
        <v>26</v>
      </c>
      <c r="E7" s="7">
        <v>164048.29</v>
      </c>
      <c r="F7" s="70">
        <v>2995.92</v>
      </c>
      <c r="G7" s="70">
        <v>4708.1899999999996</v>
      </c>
      <c r="H7" s="70">
        <f t="shared" ref="H7:H18" si="1">SUM(E7-F7-G7-L7)</f>
        <v>155413.41999999998</v>
      </c>
      <c r="I7" s="70">
        <v>27436.27</v>
      </c>
      <c r="J7" s="10">
        <v>0</v>
      </c>
      <c r="K7" s="7">
        <v>0</v>
      </c>
      <c r="L7" s="7">
        <v>930.76</v>
      </c>
      <c r="M7" s="7">
        <v>0</v>
      </c>
      <c r="N7" s="7">
        <f t="shared" si="0"/>
        <v>36071.14</v>
      </c>
      <c r="O7" s="7">
        <f t="shared" ref="O7:O18" si="2">SUM(E7-N7)</f>
        <v>127977.15000000001</v>
      </c>
    </row>
    <row r="8" spans="1:15" x14ac:dyDescent="0.25">
      <c r="A8" s="102">
        <v>42786</v>
      </c>
      <c r="B8" s="8" t="s">
        <v>24</v>
      </c>
      <c r="C8" s="79" t="s">
        <v>396</v>
      </c>
      <c r="D8" s="12" t="s">
        <v>422</v>
      </c>
      <c r="E8" s="7">
        <v>59057.39</v>
      </c>
      <c r="F8" s="70">
        <v>1795.34</v>
      </c>
      <c r="G8" s="70">
        <v>1694.95</v>
      </c>
      <c r="H8" s="70">
        <f t="shared" si="1"/>
        <v>55567.100000000006</v>
      </c>
      <c r="I8" s="70">
        <v>3309.27</v>
      </c>
      <c r="J8" s="10">
        <v>0</v>
      </c>
      <c r="K8" s="7">
        <v>0</v>
      </c>
      <c r="L8" s="7">
        <v>0</v>
      </c>
      <c r="M8" s="7">
        <v>0</v>
      </c>
      <c r="N8" s="7">
        <f t="shared" ref="N8:N18" si="3">SUM(F8+G8+I8+L8)</f>
        <v>6799.5599999999995</v>
      </c>
      <c r="O8" s="7">
        <f t="shared" si="2"/>
        <v>52257.83</v>
      </c>
    </row>
    <row r="9" spans="1:15" x14ac:dyDescent="0.25">
      <c r="A9" s="102">
        <v>42786</v>
      </c>
      <c r="B9" s="8" t="s">
        <v>24</v>
      </c>
      <c r="C9" s="11" t="s">
        <v>421</v>
      </c>
      <c r="D9" s="12" t="s">
        <v>422</v>
      </c>
      <c r="E9" s="7">
        <v>59057.39</v>
      </c>
      <c r="F9" s="70">
        <v>1795.34</v>
      </c>
      <c r="G9" s="70">
        <v>1694.95</v>
      </c>
      <c r="H9" s="70">
        <f t="shared" si="1"/>
        <v>55567.100000000006</v>
      </c>
      <c r="I9" s="70">
        <v>3309.27</v>
      </c>
      <c r="J9" s="10">
        <v>0</v>
      </c>
      <c r="K9" s="7">
        <v>0</v>
      </c>
      <c r="L9" s="7">
        <v>0</v>
      </c>
      <c r="M9" s="7">
        <v>0</v>
      </c>
      <c r="N9" s="7">
        <f t="shared" si="3"/>
        <v>6799.5599999999995</v>
      </c>
      <c r="O9" s="7">
        <f t="shared" si="2"/>
        <v>52257.83</v>
      </c>
    </row>
    <row r="10" spans="1:15" x14ac:dyDescent="0.25">
      <c r="A10" s="102">
        <v>42786</v>
      </c>
      <c r="B10" s="8" t="s">
        <v>24</v>
      </c>
      <c r="C10" s="11" t="s">
        <v>464</v>
      </c>
      <c r="D10" s="12" t="s">
        <v>38</v>
      </c>
      <c r="E10" s="7">
        <v>78743.179999999993</v>
      </c>
      <c r="F10" s="70">
        <v>2393.79</v>
      </c>
      <c r="G10" s="70">
        <v>2259.9299999999998</v>
      </c>
      <c r="H10" s="70">
        <f t="shared" si="1"/>
        <v>74089.460000000006</v>
      </c>
      <c r="I10" s="70">
        <v>7105.3</v>
      </c>
      <c r="J10" s="10">
        <v>0</v>
      </c>
      <c r="K10" s="7">
        <v>0</v>
      </c>
      <c r="L10" s="7">
        <v>0</v>
      </c>
      <c r="M10" s="7">
        <v>0</v>
      </c>
      <c r="N10" s="7">
        <f t="shared" si="3"/>
        <v>11759.02</v>
      </c>
      <c r="O10" s="7">
        <f t="shared" si="2"/>
        <v>66984.159999999989</v>
      </c>
    </row>
    <row r="11" spans="1:15" x14ac:dyDescent="0.25">
      <c r="A11" s="102">
        <v>42786</v>
      </c>
      <c r="B11" s="8" t="s">
        <v>24</v>
      </c>
      <c r="C11" s="56" t="s">
        <v>534</v>
      </c>
      <c r="D11" s="90" t="s">
        <v>30</v>
      </c>
      <c r="E11" s="7">
        <v>59057.39</v>
      </c>
      <c r="F11" s="70">
        <v>1795.34</v>
      </c>
      <c r="G11" s="70">
        <v>1694.95</v>
      </c>
      <c r="H11" s="70">
        <f t="shared" si="1"/>
        <v>55567.100000000006</v>
      </c>
      <c r="I11" s="70">
        <v>3309.27</v>
      </c>
      <c r="J11" s="10">
        <v>0</v>
      </c>
      <c r="K11" s="7">
        <v>0</v>
      </c>
      <c r="L11" s="7">
        <v>0</v>
      </c>
      <c r="M11" s="7">
        <v>0</v>
      </c>
      <c r="N11" s="7">
        <f t="shared" si="3"/>
        <v>6799.5599999999995</v>
      </c>
      <c r="O11" s="7">
        <f t="shared" si="2"/>
        <v>52257.83</v>
      </c>
    </row>
    <row r="12" spans="1:15" x14ac:dyDescent="0.25">
      <c r="A12" s="102">
        <v>42786</v>
      </c>
      <c r="B12" s="8" t="s">
        <v>24</v>
      </c>
      <c r="C12" s="11" t="s">
        <v>31</v>
      </c>
      <c r="D12" s="12" t="s">
        <v>32</v>
      </c>
      <c r="E12" s="7">
        <v>32809.660000000003</v>
      </c>
      <c r="F12" s="70">
        <v>997.41</v>
      </c>
      <c r="G12" s="70">
        <v>941.64</v>
      </c>
      <c r="H12" s="70">
        <f t="shared" si="1"/>
        <v>29939.850000000006</v>
      </c>
      <c r="I12" s="70">
        <v>0</v>
      </c>
      <c r="J12" s="10">
        <v>0</v>
      </c>
      <c r="K12" s="7">
        <v>0</v>
      </c>
      <c r="L12" s="7">
        <v>930.76</v>
      </c>
      <c r="M12" s="7">
        <v>0</v>
      </c>
      <c r="N12" s="7">
        <f t="shared" si="3"/>
        <v>2869.81</v>
      </c>
      <c r="O12" s="7">
        <f t="shared" si="2"/>
        <v>29939.850000000002</v>
      </c>
    </row>
    <row r="13" spans="1:15" x14ac:dyDescent="0.25">
      <c r="A13" s="102">
        <v>42786</v>
      </c>
      <c r="B13" s="8" t="s">
        <v>24</v>
      </c>
      <c r="C13" s="11" t="s">
        <v>33</v>
      </c>
      <c r="D13" s="12" t="s">
        <v>553</v>
      </c>
      <c r="E13" s="7">
        <v>124676.7</v>
      </c>
      <c r="F13" s="70">
        <v>2995.92</v>
      </c>
      <c r="G13" s="70">
        <v>3578.22</v>
      </c>
      <c r="H13" s="70">
        <f t="shared" si="1"/>
        <v>118102.56</v>
      </c>
      <c r="I13" s="70">
        <v>18108.580000000002</v>
      </c>
      <c r="J13" s="10">
        <v>0</v>
      </c>
      <c r="K13" s="7">
        <v>0</v>
      </c>
      <c r="L13" s="7">
        <v>0</v>
      </c>
      <c r="M13" s="7">
        <v>0</v>
      </c>
      <c r="N13" s="7">
        <f t="shared" si="3"/>
        <v>24682.720000000001</v>
      </c>
      <c r="O13" s="7">
        <f t="shared" si="2"/>
        <v>99993.98</v>
      </c>
    </row>
    <row r="14" spans="1:15" x14ac:dyDescent="0.25">
      <c r="A14" s="102">
        <v>42786</v>
      </c>
      <c r="B14" s="8" t="s">
        <v>24</v>
      </c>
      <c r="C14" s="11" t="s">
        <v>350</v>
      </c>
      <c r="D14" s="12" t="s">
        <v>287</v>
      </c>
      <c r="E14" s="7">
        <v>98428.97</v>
      </c>
      <c r="F14" s="70">
        <v>2992.24</v>
      </c>
      <c r="G14" s="70">
        <v>2824.91</v>
      </c>
      <c r="H14" s="70">
        <f t="shared" si="1"/>
        <v>92611.819999999992</v>
      </c>
      <c r="I14" s="70">
        <v>11735.89</v>
      </c>
      <c r="J14" s="10">
        <v>0</v>
      </c>
      <c r="K14" s="7">
        <v>0</v>
      </c>
      <c r="L14" s="7">
        <v>0</v>
      </c>
      <c r="M14" s="7">
        <v>0</v>
      </c>
      <c r="N14" s="7">
        <f t="shared" si="3"/>
        <v>17553.04</v>
      </c>
      <c r="O14" s="7">
        <f t="shared" si="2"/>
        <v>80875.929999999993</v>
      </c>
    </row>
    <row r="15" spans="1:15" x14ac:dyDescent="0.25">
      <c r="A15" s="102">
        <v>42786</v>
      </c>
      <c r="B15" s="8" t="s">
        <v>24</v>
      </c>
      <c r="C15" s="11" t="s">
        <v>290</v>
      </c>
      <c r="D15" s="12" t="s">
        <v>287</v>
      </c>
      <c r="E15" s="7">
        <v>98428.97</v>
      </c>
      <c r="F15" s="70">
        <v>2992.24</v>
      </c>
      <c r="G15" s="70">
        <v>2824.91</v>
      </c>
      <c r="H15" s="70">
        <f t="shared" si="1"/>
        <v>91681.06</v>
      </c>
      <c r="I15" s="70">
        <v>11503.2</v>
      </c>
      <c r="J15" s="10">
        <v>0</v>
      </c>
      <c r="K15" s="7">
        <v>0</v>
      </c>
      <c r="L15" s="7">
        <v>930.76</v>
      </c>
      <c r="M15" s="7">
        <v>0</v>
      </c>
      <c r="N15" s="7">
        <f t="shared" si="3"/>
        <v>18251.109999999997</v>
      </c>
      <c r="O15" s="7">
        <f t="shared" si="2"/>
        <v>80177.86</v>
      </c>
    </row>
    <row r="16" spans="1:15" x14ac:dyDescent="0.25">
      <c r="A16" s="102">
        <v>42786</v>
      </c>
      <c r="B16" s="8" t="s">
        <v>24</v>
      </c>
      <c r="C16" s="11" t="s">
        <v>448</v>
      </c>
      <c r="D16" s="12" t="s">
        <v>287</v>
      </c>
      <c r="E16" s="7">
        <v>98428.97</v>
      </c>
      <c r="F16" s="70">
        <v>2992.24</v>
      </c>
      <c r="G16" s="70">
        <v>2824.91</v>
      </c>
      <c r="H16" s="70">
        <f t="shared" si="1"/>
        <v>92611.819999999992</v>
      </c>
      <c r="I16" s="70">
        <v>11735.89</v>
      </c>
      <c r="J16" s="10">
        <v>0</v>
      </c>
      <c r="K16" s="7">
        <v>0</v>
      </c>
      <c r="L16" s="7">
        <v>0</v>
      </c>
      <c r="M16" s="7">
        <v>0</v>
      </c>
      <c r="N16" s="7">
        <f>SUM(F16+G16+I16+K16)</f>
        <v>17553.04</v>
      </c>
      <c r="O16" s="7">
        <f t="shared" si="2"/>
        <v>80875.929999999993</v>
      </c>
    </row>
    <row r="17" spans="1:15" x14ac:dyDescent="0.25">
      <c r="A17" s="102">
        <v>42786</v>
      </c>
      <c r="B17" s="8" t="s">
        <v>24</v>
      </c>
      <c r="C17" s="11" t="s">
        <v>547</v>
      </c>
      <c r="D17" s="12" t="s">
        <v>47</v>
      </c>
      <c r="E17" s="7">
        <v>35434.43</v>
      </c>
      <c r="F17" s="70">
        <v>1077.21</v>
      </c>
      <c r="G17" s="70">
        <v>1016.97</v>
      </c>
      <c r="H17" s="70">
        <f t="shared" si="1"/>
        <v>33340.25</v>
      </c>
      <c r="I17" s="70">
        <v>0</v>
      </c>
      <c r="J17" s="10">
        <v>0</v>
      </c>
      <c r="K17" s="7">
        <v>0</v>
      </c>
      <c r="L17" s="7">
        <v>0</v>
      </c>
      <c r="M17" s="7">
        <v>0</v>
      </c>
      <c r="N17" s="7">
        <f t="shared" si="3"/>
        <v>2094.1800000000003</v>
      </c>
      <c r="O17" s="7">
        <f t="shared" si="2"/>
        <v>33340.25</v>
      </c>
    </row>
    <row r="18" spans="1:15" x14ac:dyDescent="0.25">
      <c r="A18" s="102">
        <v>42786</v>
      </c>
      <c r="B18" s="8" t="s">
        <v>24</v>
      </c>
      <c r="C18" s="11" t="s">
        <v>560</v>
      </c>
      <c r="D18" s="12" t="s">
        <v>50</v>
      </c>
      <c r="E18" s="7">
        <v>19685.8</v>
      </c>
      <c r="F18" s="70">
        <v>598.45000000000005</v>
      </c>
      <c r="G18" s="70">
        <v>564.98</v>
      </c>
      <c r="H18" s="70">
        <f t="shared" si="1"/>
        <v>18522.37</v>
      </c>
      <c r="I18" s="70">
        <v>0</v>
      </c>
      <c r="J18" s="10">
        <v>0</v>
      </c>
      <c r="K18" s="7">
        <v>0</v>
      </c>
      <c r="L18" s="7">
        <v>0</v>
      </c>
      <c r="M18" s="7">
        <v>0</v>
      </c>
      <c r="N18" s="7">
        <f t="shared" si="3"/>
        <v>1163.43</v>
      </c>
      <c r="O18" s="7">
        <f t="shared" si="2"/>
        <v>18522.37</v>
      </c>
    </row>
    <row r="19" spans="1:15" x14ac:dyDescent="0.25">
      <c r="A19" s="102">
        <v>42786</v>
      </c>
      <c r="B19" s="8" t="s">
        <v>34</v>
      </c>
      <c r="C19" s="11" t="s">
        <v>35</v>
      </c>
      <c r="D19" s="12" t="s">
        <v>29</v>
      </c>
      <c r="E19" s="7">
        <v>98428.97</v>
      </c>
      <c r="F19" s="70">
        <v>2992.24</v>
      </c>
      <c r="G19" s="70">
        <v>2824.91</v>
      </c>
      <c r="H19" s="70">
        <f t="shared" ref="H19:H25" si="4">SUM(E19-F19-G19-L19)</f>
        <v>92611.819999999992</v>
      </c>
      <c r="I19" s="70">
        <v>11735.89</v>
      </c>
      <c r="J19" s="10">
        <v>0</v>
      </c>
      <c r="K19" s="7">
        <v>0</v>
      </c>
      <c r="L19" s="7">
        <v>0</v>
      </c>
      <c r="M19" s="7">
        <v>0</v>
      </c>
      <c r="N19" s="7">
        <f t="shared" ref="N19:N25" si="5">SUM(F19+G19+I19+L19)</f>
        <v>17553.04</v>
      </c>
      <c r="O19" s="7">
        <f t="shared" ref="O19:O25" si="6">SUM(E19-N19)</f>
        <v>80875.929999999993</v>
      </c>
    </row>
    <row r="20" spans="1:15" x14ac:dyDescent="0.25">
      <c r="A20" s="102">
        <v>42786</v>
      </c>
      <c r="B20" s="8" t="s">
        <v>34</v>
      </c>
      <c r="C20" s="11" t="s">
        <v>295</v>
      </c>
      <c r="D20" s="12" t="s">
        <v>293</v>
      </c>
      <c r="E20" s="7">
        <v>98428.97</v>
      </c>
      <c r="F20" s="70">
        <v>2992.24</v>
      </c>
      <c r="G20" s="70">
        <v>2824.91</v>
      </c>
      <c r="H20" s="70">
        <f t="shared" si="4"/>
        <v>92611.819999999992</v>
      </c>
      <c r="I20" s="70">
        <v>11735.89</v>
      </c>
      <c r="J20" s="10">
        <v>0</v>
      </c>
      <c r="K20" s="7">
        <v>0</v>
      </c>
      <c r="L20" s="7">
        <v>0</v>
      </c>
      <c r="M20" s="7">
        <v>0</v>
      </c>
      <c r="N20" s="7">
        <f t="shared" si="5"/>
        <v>17553.04</v>
      </c>
      <c r="O20" s="7">
        <f t="shared" si="6"/>
        <v>80875.929999999993</v>
      </c>
    </row>
    <row r="21" spans="1:15" x14ac:dyDescent="0.25">
      <c r="A21" s="102">
        <v>42786</v>
      </c>
      <c r="B21" s="8" t="s">
        <v>34</v>
      </c>
      <c r="C21" s="11" t="s">
        <v>333</v>
      </c>
      <c r="D21" s="12" t="s">
        <v>293</v>
      </c>
      <c r="E21" s="7">
        <v>98428.97</v>
      </c>
      <c r="F21" s="70">
        <v>2992.24</v>
      </c>
      <c r="G21" s="70">
        <v>2824.91</v>
      </c>
      <c r="H21" s="70">
        <f t="shared" si="4"/>
        <v>92611.819999999992</v>
      </c>
      <c r="I21" s="70">
        <v>11735.89</v>
      </c>
      <c r="J21" s="10">
        <v>0</v>
      </c>
      <c r="K21" s="7">
        <v>0</v>
      </c>
      <c r="L21" s="7">
        <v>0</v>
      </c>
      <c r="M21" s="7">
        <v>0</v>
      </c>
      <c r="N21" s="7">
        <f t="shared" si="5"/>
        <v>17553.04</v>
      </c>
      <c r="O21" s="7">
        <f t="shared" si="6"/>
        <v>80875.929999999993</v>
      </c>
    </row>
    <row r="22" spans="1:15" x14ac:dyDescent="0.25">
      <c r="A22" s="102">
        <v>42786</v>
      </c>
      <c r="B22" s="8" t="s">
        <v>34</v>
      </c>
      <c r="C22" s="11" t="s">
        <v>37</v>
      </c>
      <c r="D22" s="12" t="s">
        <v>486</v>
      </c>
      <c r="E22" s="7">
        <v>149614.68</v>
      </c>
      <c r="F22" s="70">
        <v>2995.92</v>
      </c>
      <c r="G22" s="70">
        <v>4293.9399999999996</v>
      </c>
      <c r="H22" s="70">
        <f t="shared" si="4"/>
        <v>141394.05999999997</v>
      </c>
      <c r="I22" s="70">
        <v>23931.45</v>
      </c>
      <c r="J22" s="10">
        <v>0</v>
      </c>
      <c r="K22" s="7">
        <v>0</v>
      </c>
      <c r="L22" s="13">
        <v>930.76</v>
      </c>
      <c r="M22" s="7">
        <v>0</v>
      </c>
      <c r="N22" s="7">
        <f t="shared" si="5"/>
        <v>32152.07</v>
      </c>
      <c r="O22" s="7">
        <f t="shared" si="6"/>
        <v>117462.60999999999</v>
      </c>
    </row>
    <row r="23" spans="1:15" x14ac:dyDescent="0.25">
      <c r="A23" s="102">
        <v>42786</v>
      </c>
      <c r="B23" s="8" t="s">
        <v>34</v>
      </c>
      <c r="C23" s="79" t="s">
        <v>496</v>
      </c>
      <c r="D23" s="12" t="s">
        <v>38</v>
      </c>
      <c r="E23" s="7">
        <v>78743.179999999993</v>
      </c>
      <c r="F23" s="70">
        <v>2393.79</v>
      </c>
      <c r="G23" s="70">
        <v>2259.9299999999998</v>
      </c>
      <c r="H23" s="70">
        <f t="shared" si="4"/>
        <v>74089.460000000006</v>
      </c>
      <c r="I23" s="70">
        <v>7105.3</v>
      </c>
      <c r="J23" s="10">
        <v>0</v>
      </c>
      <c r="K23" s="7">
        <v>0</v>
      </c>
      <c r="L23" s="7">
        <v>0</v>
      </c>
      <c r="M23" s="7">
        <v>0</v>
      </c>
      <c r="N23" s="7">
        <f t="shared" si="5"/>
        <v>11759.02</v>
      </c>
      <c r="O23" s="7">
        <f t="shared" si="6"/>
        <v>66984.159999999989</v>
      </c>
    </row>
    <row r="24" spans="1:15" x14ac:dyDescent="0.25">
      <c r="A24" s="102">
        <v>42786</v>
      </c>
      <c r="B24" s="8" t="s">
        <v>34</v>
      </c>
      <c r="C24" s="11" t="s">
        <v>39</v>
      </c>
      <c r="D24" s="12" t="s">
        <v>30</v>
      </c>
      <c r="E24" s="7">
        <v>59057.39</v>
      </c>
      <c r="F24" s="70">
        <v>1795.34</v>
      </c>
      <c r="G24" s="70">
        <v>1694.95</v>
      </c>
      <c r="H24" s="70">
        <f t="shared" si="4"/>
        <v>54636.340000000004</v>
      </c>
      <c r="I24" s="70">
        <v>3123.12</v>
      </c>
      <c r="J24" s="10">
        <v>0</v>
      </c>
      <c r="K24" s="7">
        <v>0</v>
      </c>
      <c r="L24" s="7">
        <v>930.76</v>
      </c>
      <c r="M24" s="7">
        <v>0</v>
      </c>
      <c r="N24" s="7">
        <f t="shared" si="5"/>
        <v>7544.17</v>
      </c>
      <c r="O24" s="7">
        <f t="shared" si="6"/>
        <v>51513.22</v>
      </c>
    </row>
    <row r="25" spans="1:15" x14ac:dyDescent="0.25">
      <c r="A25" s="102">
        <v>42786</v>
      </c>
      <c r="B25" s="8" t="s">
        <v>34</v>
      </c>
      <c r="C25" s="11" t="s">
        <v>40</v>
      </c>
      <c r="D25" s="12" t="s">
        <v>41</v>
      </c>
      <c r="E25" s="7">
        <v>124676.7</v>
      </c>
      <c r="F25" s="70">
        <v>2995.92</v>
      </c>
      <c r="G25" s="70">
        <v>3578.22</v>
      </c>
      <c r="H25" s="70">
        <f t="shared" si="4"/>
        <v>118102.56</v>
      </c>
      <c r="I25" s="70">
        <v>18108.580000000002</v>
      </c>
      <c r="J25" s="10">
        <v>0</v>
      </c>
      <c r="K25" s="7">
        <v>0</v>
      </c>
      <c r="L25" s="7">
        <v>0</v>
      </c>
      <c r="M25" s="7">
        <v>0</v>
      </c>
      <c r="N25" s="7">
        <f t="shared" si="5"/>
        <v>24682.720000000001</v>
      </c>
      <c r="O25" s="7">
        <f t="shared" si="6"/>
        <v>99993.98</v>
      </c>
    </row>
    <row r="26" spans="1:15" x14ac:dyDescent="0.25">
      <c r="A26" s="102">
        <v>42786</v>
      </c>
      <c r="B26" s="14" t="s">
        <v>42</v>
      </c>
      <c r="C26" s="79" t="s">
        <v>414</v>
      </c>
      <c r="D26" s="12" t="s">
        <v>482</v>
      </c>
      <c r="E26" s="7">
        <v>149614.68</v>
      </c>
      <c r="F26" s="70">
        <v>2995.92</v>
      </c>
      <c r="G26" s="70">
        <v>4293.9399999999996</v>
      </c>
      <c r="H26" s="70">
        <f t="shared" ref="H26:H38" si="7">SUM(E26-F26-G26-L26)</f>
        <v>142324.81999999998</v>
      </c>
      <c r="I26" s="70">
        <v>24164.14</v>
      </c>
      <c r="J26" s="10">
        <v>0</v>
      </c>
      <c r="K26" s="7">
        <v>0</v>
      </c>
      <c r="L26" s="7">
        <v>0</v>
      </c>
      <c r="M26" s="7">
        <v>0</v>
      </c>
      <c r="N26" s="7">
        <f t="shared" ref="N26:N38" si="8">SUM(F26+G26+I26+L26)</f>
        <v>31454</v>
      </c>
      <c r="O26" s="7">
        <f t="shared" ref="O26:O38" si="9">SUM(E26-N26)</f>
        <v>118160.68</v>
      </c>
    </row>
    <row r="27" spans="1:15" x14ac:dyDescent="0.25">
      <c r="A27" s="102">
        <v>42786</v>
      </c>
      <c r="B27" s="14" t="s">
        <v>42</v>
      </c>
      <c r="C27" s="5" t="s">
        <v>261</v>
      </c>
      <c r="D27" s="12" t="s">
        <v>41</v>
      </c>
      <c r="E27" s="7">
        <v>124676.7</v>
      </c>
      <c r="F27" s="70">
        <v>2995.92</v>
      </c>
      <c r="G27" s="70">
        <v>3578.22</v>
      </c>
      <c r="H27" s="70">
        <f t="shared" si="7"/>
        <v>118102.56</v>
      </c>
      <c r="I27" s="70">
        <v>18108.580000000002</v>
      </c>
      <c r="J27" s="10">
        <v>0</v>
      </c>
      <c r="K27" s="7">
        <v>0</v>
      </c>
      <c r="L27" s="7">
        <v>0</v>
      </c>
      <c r="M27" s="7">
        <v>0</v>
      </c>
      <c r="N27" s="7">
        <f t="shared" si="8"/>
        <v>24682.720000000001</v>
      </c>
      <c r="O27" s="7">
        <f t="shared" si="9"/>
        <v>99993.98</v>
      </c>
    </row>
    <row r="28" spans="1:15" x14ac:dyDescent="0.25">
      <c r="A28" s="102">
        <v>42786</v>
      </c>
      <c r="B28" s="14" t="s">
        <v>42</v>
      </c>
      <c r="C28" s="79" t="s">
        <v>45</v>
      </c>
      <c r="D28" s="12" t="s">
        <v>38</v>
      </c>
      <c r="E28" s="7">
        <v>78743.179999999993</v>
      </c>
      <c r="F28" s="70">
        <v>2393.79</v>
      </c>
      <c r="G28" s="70">
        <v>2259.9299999999998</v>
      </c>
      <c r="H28" s="70">
        <f t="shared" si="7"/>
        <v>73158.700000000012</v>
      </c>
      <c r="I28" s="70">
        <v>6872.61</v>
      </c>
      <c r="J28" s="10">
        <v>0</v>
      </c>
      <c r="K28" s="7">
        <v>0</v>
      </c>
      <c r="L28" s="7">
        <v>930.76</v>
      </c>
      <c r="M28" s="7">
        <v>0</v>
      </c>
      <c r="N28" s="7">
        <f t="shared" si="8"/>
        <v>12457.089999999998</v>
      </c>
      <c r="O28" s="7">
        <f t="shared" si="9"/>
        <v>66286.09</v>
      </c>
    </row>
    <row r="29" spans="1:15" x14ac:dyDescent="0.25">
      <c r="A29" s="102">
        <v>42786</v>
      </c>
      <c r="B29" s="14" t="s">
        <v>42</v>
      </c>
      <c r="C29" s="11" t="s">
        <v>483</v>
      </c>
      <c r="D29" s="12" t="s">
        <v>30</v>
      </c>
      <c r="E29" s="7">
        <v>59057.39</v>
      </c>
      <c r="F29" s="70">
        <v>1795.34</v>
      </c>
      <c r="G29" s="70">
        <v>1694.95</v>
      </c>
      <c r="H29" s="70">
        <f t="shared" si="7"/>
        <v>55567.100000000006</v>
      </c>
      <c r="I29" s="70">
        <v>3309.27</v>
      </c>
      <c r="J29" s="10">
        <v>0</v>
      </c>
      <c r="K29" s="7">
        <v>0</v>
      </c>
      <c r="L29" s="7">
        <v>0</v>
      </c>
      <c r="M29" s="7">
        <v>0</v>
      </c>
      <c r="N29" s="7">
        <f t="shared" si="8"/>
        <v>6799.5599999999995</v>
      </c>
      <c r="O29" s="7">
        <f t="shared" si="9"/>
        <v>52257.83</v>
      </c>
    </row>
    <row r="30" spans="1:15" x14ac:dyDescent="0.25">
      <c r="A30" s="102">
        <v>42786</v>
      </c>
      <c r="B30" s="14" t="s">
        <v>42</v>
      </c>
      <c r="C30" s="11" t="s">
        <v>44</v>
      </c>
      <c r="D30" s="12" t="s">
        <v>29</v>
      </c>
      <c r="E30" s="7">
        <v>98428.97</v>
      </c>
      <c r="F30" s="70">
        <v>2992.24</v>
      </c>
      <c r="G30" s="70">
        <v>2824.91</v>
      </c>
      <c r="H30" s="70">
        <f t="shared" si="7"/>
        <v>92611.819999999992</v>
      </c>
      <c r="I30" s="70">
        <v>11735.89</v>
      </c>
      <c r="J30" s="10">
        <v>0</v>
      </c>
      <c r="K30" s="7">
        <v>0</v>
      </c>
      <c r="L30" s="7">
        <v>0</v>
      </c>
      <c r="M30" s="7">
        <v>0</v>
      </c>
      <c r="N30" s="7">
        <f t="shared" si="8"/>
        <v>17553.04</v>
      </c>
      <c r="O30" s="7">
        <f t="shared" si="9"/>
        <v>80875.929999999993</v>
      </c>
    </row>
    <row r="31" spans="1:15" x14ac:dyDescent="0.25">
      <c r="A31" s="102">
        <v>42786</v>
      </c>
      <c r="B31" s="14" t="s">
        <v>42</v>
      </c>
      <c r="C31" s="5" t="s">
        <v>262</v>
      </c>
      <c r="D31" s="12" t="s">
        <v>29</v>
      </c>
      <c r="E31" s="7">
        <v>98428.97</v>
      </c>
      <c r="F31" s="70">
        <v>2992.24</v>
      </c>
      <c r="G31" s="70">
        <v>2824.91</v>
      </c>
      <c r="H31" s="70">
        <f t="shared" si="7"/>
        <v>92611.819999999992</v>
      </c>
      <c r="I31" s="70">
        <v>11735.89</v>
      </c>
      <c r="J31" s="10">
        <v>0</v>
      </c>
      <c r="K31" s="7">
        <v>0</v>
      </c>
      <c r="L31" s="7">
        <v>0</v>
      </c>
      <c r="M31" s="7">
        <v>0</v>
      </c>
      <c r="N31" s="7">
        <f t="shared" si="8"/>
        <v>17553.04</v>
      </c>
      <c r="O31" s="7">
        <f t="shared" si="9"/>
        <v>80875.929999999993</v>
      </c>
    </row>
    <row r="32" spans="1:15" x14ac:dyDescent="0.25">
      <c r="A32" s="102">
        <v>42786</v>
      </c>
      <c r="B32" s="14" t="s">
        <v>42</v>
      </c>
      <c r="C32" s="79" t="s">
        <v>415</v>
      </c>
      <c r="D32" s="12" t="s">
        <v>293</v>
      </c>
      <c r="E32" s="7">
        <v>98428.97</v>
      </c>
      <c r="F32" s="70">
        <v>2992.24</v>
      </c>
      <c r="G32" s="70">
        <v>2824.91</v>
      </c>
      <c r="H32" s="70">
        <f t="shared" si="7"/>
        <v>92611.819999999992</v>
      </c>
      <c r="I32" s="70">
        <v>11735.89</v>
      </c>
      <c r="J32" s="10">
        <v>0</v>
      </c>
      <c r="K32" s="7">
        <v>0</v>
      </c>
      <c r="L32" s="7">
        <v>0</v>
      </c>
      <c r="M32" s="7">
        <v>0</v>
      </c>
      <c r="N32" s="7">
        <f t="shared" si="8"/>
        <v>17553.04</v>
      </c>
      <c r="O32" s="7">
        <f t="shared" si="9"/>
        <v>80875.929999999993</v>
      </c>
    </row>
    <row r="33" spans="1:15" x14ac:dyDescent="0.25">
      <c r="A33" s="102">
        <v>42786</v>
      </c>
      <c r="B33" s="14" t="s">
        <v>42</v>
      </c>
      <c r="C33" s="11" t="s">
        <v>368</v>
      </c>
      <c r="D33" s="12" t="s">
        <v>47</v>
      </c>
      <c r="E33" s="7">
        <v>35434.43</v>
      </c>
      <c r="F33" s="70">
        <v>1077.21</v>
      </c>
      <c r="G33" s="70">
        <v>1016.97</v>
      </c>
      <c r="H33" s="70">
        <f t="shared" si="7"/>
        <v>33340.25</v>
      </c>
      <c r="I33" s="70">
        <v>0</v>
      </c>
      <c r="J33" s="10">
        <v>0</v>
      </c>
      <c r="K33" s="7">
        <v>0</v>
      </c>
      <c r="L33" s="7">
        <v>0</v>
      </c>
      <c r="M33" s="7">
        <v>0</v>
      </c>
      <c r="N33" s="7">
        <f t="shared" si="8"/>
        <v>2094.1800000000003</v>
      </c>
      <c r="O33" s="7">
        <f t="shared" si="9"/>
        <v>33340.25</v>
      </c>
    </row>
    <row r="34" spans="1:15" x14ac:dyDescent="0.25">
      <c r="A34" s="102">
        <v>42786</v>
      </c>
      <c r="B34" s="14" t="s">
        <v>42</v>
      </c>
      <c r="C34" s="11" t="s">
        <v>49</v>
      </c>
      <c r="D34" s="12" t="s">
        <v>50</v>
      </c>
      <c r="E34" s="7">
        <v>19685.8</v>
      </c>
      <c r="F34" s="70">
        <v>598.45000000000005</v>
      </c>
      <c r="G34" s="70">
        <v>564.98</v>
      </c>
      <c r="H34" s="70">
        <f t="shared" si="7"/>
        <v>18522.37</v>
      </c>
      <c r="I34" s="70">
        <v>0</v>
      </c>
      <c r="J34" s="10">
        <v>0</v>
      </c>
      <c r="K34" s="7">
        <v>0</v>
      </c>
      <c r="L34" s="7">
        <v>0</v>
      </c>
      <c r="M34" s="7">
        <v>0</v>
      </c>
      <c r="N34" s="7">
        <f t="shared" si="8"/>
        <v>1163.43</v>
      </c>
      <c r="O34" s="7">
        <f t="shared" si="9"/>
        <v>18522.37</v>
      </c>
    </row>
    <row r="35" spans="1:15" x14ac:dyDescent="0.25">
      <c r="A35" s="102">
        <v>42786</v>
      </c>
      <c r="B35" s="14" t="s">
        <v>42</v>
      </c>
      <c r="C35" s="11" t="s">
        <v>46</v>
      </c>
      <c r="D35" s="12" t="s">
        <v>168</v>
      </c>
      <c r="E35" s="7">
        <v>48558.3</v>
      </c>
      <c r="F35" s="70">
        <v>1476.17</v>
      </c>
      <c r="G35" s="70">
        <v>1393.62</v>
      </c>
      <c r="H35" s="70">
        <f t="shared" si="7"/>
        <v>45688.51</v>
      </c>
      <c r="I35" s="70">
        <v>1650.53</v>
      </c>
      <c r="J35" s="10">
        <v>0</v>
      </c>
      <c r="K35" s="7">
        <v>0</v>
      </c>
      <c r="L35" s="7">
        <v>0</v>
      </c>
      <c r="M35" s="7">
        <v>0</v>
      </c>
      <c r="N35" s="7">
        <f t="shared" si="8"/>
        <v>4520.32</v>
      </c>
      <c r="O35" s="7">
        <f t="shared" si="9"/>
        <v>44037.98</v>
      </c>
    </row>
    <row r="36" spans="1:15" x14ac:dyDescent="0.25">
      <c r="A36" s="102">
        <v>42786</v>
      </c>
      <c r="B36" s="14" t="s">
        <v>42</v>
      </c>
      <c r="C36" s="11" t="s">
        <v>48</v>
      </c>
      <c r="D36" s="12" t="s">
        <v>168</v>
      </c>
      <c r="E36" s="7">
        <v>48558.3</v>
      </c>
      <c r="F36" s="70">
        <v>1476.17</v>
      </c>
      <c r="G36" s="70">
        <v>1393.62</v>
      </c>
      <c r="H36" s="70">
        <f t="shared" si="7"/>
        <v>45688.51</v>
      </c>
      <c r="I36" s="70">
        <v>1650.53</v>
      </c>
      <c r="J36" s="10">
        <v>0</v>
      </c>
      <c r="K36" s="7">
        <v>0</v>
      </c>
      <c r="L36" s="7">
        <v>0</v>
      </c>
      <c r="M36" s="7">
        <v>0</v>
      </c>
      <c r="N36" s="7">
        <f t="shared" si="8"/>
        <v>4520.32</v>
      </c>
      <c r="O36" s="7">
        <f t="shared" si="9"/>
        <v>44037.98</v>
      </c>
    </row>
    <row r="37" spans="1:15" x14ac:dyDescent="0.25">
      <c r="A37" s="102">
        <v>42786</v>
      </c>
      <c r="B37" s="14" t="s">
        <v>42</v>
      </c>
      <c r="C37" s="11" t="s">
        <v>381</v>
      </c>
      <c r="D37" s="12" t="s">
        <v>168</v>
      </c>
      <c r="E37" s="7">
        <v>48558.3</v>
      </c>
      <c r="F37" s="70">
        <v>1476.17</v>
      </c>
      <c r="G37" s="70">
        <v>1393.62</v>
      </c>
      <c r="H37" s="70">
        <f t="shared" si="7"/>
        <v>45688.51</v>
      </c>
      <c r="I37" s="70">
        <v>1650.53</v>
      </c>
      <c r="J37" s="10">
        <v>0</v>
      </c>
      <c r="K37" s="7">
        <v>0</v>
      </c>
      <c r="L37" s="7">
        <v>0</v>
      </c>
      <c r="M37" s="7">
        <v>0</v>
      </c>
      <c r="N37" s="7">
        <f t="shared" si="8"/>
        <v>4520.32</v>
      </c>
      <c r="O37" s="7">
        <f t="shared" si="9"/>
        <v>44037.98</v>
      </c>
    </row>
    <row r="38" spans="1:15" x14ac:dyDescent="0.25">
      <c r="A38" s="102">
        <v>42786</v>
      </c>
      <c r="B38" s="14" t="s">
        <v>42</v>
      </c>
      <c r="C38" s="11" t="s">
        <v>563</v>
      </c>
      <c r="D38" s="12" t="s">
        <v>168</v>
      </c>
      <c r="E38" s="7">
        <v>48558.3</v>
      </c>
      <c r="F38" s="70">
        <v>1476.17</v>
      </c>
      <c r="G38" s="70">
        <v>1393.62</v>
      </c>
      <c r="H38" s="70">
        <f t="shared" si="7"/>
        <v>45688.51</v>
      </c>
      <c r="I38" s="70">
        <v>1650.53</v>
      </c>
      <c r="J38" s="10">
        <v>0</v>
      </c>
      <c r="K38" s="7">
        <v>0</v>
      </c>
      <c r="L38" s="7">
        <v>0</v>
      </c>
      <c r="M38" s="7">
        <v>0</v>
      </c>
      <c r="N38" s="7">
        <f t="shared" si="8"/>
        <v>4520.32</v>
      </c>
      <c r="O38" s="7">
        <f t="shared" si="9"/>
        <v>44037.98</v>
      </c>
    </row>
    <row r="39" spans="1:15" x14ac:dyDescent="0.25">
      <c r="A39" s="102">
        <v>42786</v>
      </c>
      <c r="B39" s="14" t="s">
        <v>51</v>
      </c>
      <c r="C39" s="11" t="s">
        <v>52</v>
      </c>
      <c r="D39" s="12" t="s">
        <v>484</v>
      </c>
      <c r="E39" s="7">
        <v>149614.68</v>
      </c>
      <c r="F39" s="70">
        <v>2995.92</v>
      </c>
      <c r="G39" s="70">
        <v>4293.9399999999996</v>
      </c>
      <c r="H39" s="70">
        <f t="shared" ref="H39:H48" si="10">SUM(E39-F39-G39-L39)</f>
        <v>142324.81999999998</v>
      </c>
      <c r="I39" s="70">
        <v>24164.14</v>
      </c>
      <c r="J39" s="10">
        <v>0</v>
      </c>
      <c r="K39" s="7">
        <v>0</v>
      </c>
      <c r="L39" s="7">
        <v>0</v>
      </c>
      <c r="M39" s="7">
        <v>0</v>
      </c>
      <c r="N39" s="7">
        <f t="shared" ref="N39:N48" si="11">SUM(F39+G39+I39+L39)</f>
        <v>31454</v>
      </c>
      <c r="O39" s="7">
        <f t="shared" ref="O39:O48" si="12">SUM(E39-N39)</f>
        <v>118160.68</v>
      </c>
    </row>
    <row r="40" spans="1:15" x14ac:dyDescent="0.25">
      <c r="A40" s="102">
        <v>42786</v>
      </c>
      <c r="B40" s="14" t="s">
        <v>51</v>
      </c>
      <c r="C40" s="80" t="s">
        <v>411</v>
      </c>
      <c r="D40" s="12" t="s">
        <v>29</v>
      </c>
      <c r="E40" s="7">
        <v>98428.97</v>
      </c>
      <c r="F40" s="70">
        <v>2992.24</v>
      </c>
      <c r="G40" s="70">
        <v>2824.91</v>
      </c>
      <c r="H40" s="70">
        <f t="shared" si="10"/>
        <v>92611.819999999992</v>
      </c>
      <c r="I40" s="70">
        <v>11735.89</v>
      </c>
      <c r="J40" s="10">
        <v>0</v>
      </c>
      <c r="K40" s="7">
        <v>0</v>
      </c>
      <c r="L40" s="7">
        <v>0</v>
      </c>
      <c r="M40" s="7">
        <v>0</v>
      </c>
      <c r="N40" s="7">
        <f t="shared" si="11"/>
        <v>17553.04</v>
      </c>
      <c r="O40" s="7">
        <f t="shared" si="12"/>
        <v>80875.929999999993</v>
      </c>
    </row>
    <row r="41" spans="1:15" x14ac:dyDescent="0.25">
      <c r="A41" s="102">
        <v>42786</v>
      </c>
      <c r="B41" s="14" t="s">
        <v>51</v>
      </c>
      <c r="C41" s="11" t="s">
        <v>53</v>
      </c>
      <c r="D41" s="12" t="s">
        <v>29</v>
      </c>
      <c r="E41" s="7">
        <v>98428.97</v>
      </c>
      <c r="F41" s="70">
        <v>2992.24</v>
      </c>
      <c r="G41" s="70">
        <v>2824.91</v>
      </c>
      <c r="H41" s="70">
        <f t="shared" si="10"/>
        <v>91681.06</v>
      </c>
      <c r="I41" s="70">
        <v>11503.2</v>
      </c>
      <c r="J41" s="10">
        <v>0</v>
      </c>
      <c r="K41" s="7">
        <v>0</v>
      </c>
      <c r="L41" s="7">
        <v>930.76</v>
      </c>
      <c r="M41" s="7">
        <v>0</v>
      </c>
      <c r="N41" s="7">
        <f t="shared" si="11"/>
        <v>18251.109999999997</v>
      </c>
      <c r="O41" s="7">
        <f t="shared" si="12"/>
        <v>80177.86</v>
      </c>
    </row>
    <row r="42" spans="1:15" x14ac:dyDescent="0.25">
      <c r="A42" s="102">
        <v>42786</v>
      </c>
      <c r="B42" s="14" t="s">
        <v>51</v>
      </c>
      <c r="C42" s="5" t="s">
        <v>294</v>
      </c>
      <c r="D42" s="12" t="s">
        <v>293</v>
      </c>
      <c r="E42" s="7">
        <v>98428.97</v>
      </c>
      <c r="F42" s="70">
        <v>2992.24</v>
      </c>
      <c r="G42" s="70">
        <v>2824.91</v>
      </c>
      <c r="H42" s="70">
        <f t="shared" si="10"/>
        <v>90750.299999999988</v>
      </c>
      <c r="I42" s="70">
        <v>11270.44</v>
      </c>
      <c r="J42" s="10">
        <v>0</v>
      </c>
      <c r="K42" s="7">
        <v>0</v>
      </c>
      <c r="L42" s="7">
        <v>1861.52</v>
      </c>
      <c r="M42" s="7">
        <v>0</v>
      </c>
      <c r="N42" s="7">
        <f t="shared" si="11"/>
        <v>18949.11</v>
      </c>
      <c r="O42" s="7">
        <f t="shared" si="12"/>
        <v>79479.86</v>
      </c>
    </row>
    <row r="43" spans="1:15" x14ac:dyDescent="0.25">
      <c r="A43" s="102">
        <v>42786</v>
      </c>
      <c r="B43" s="14" t="s">
        <v>51</v>
      </c>
      <c r="C43" s="11" t="s">
        <v>347</v>
      </c>
      <c r="D43" s="12" t="s">
        <v>293</v>
      </c>
      <c r="E43" s="7">
        <v>98428.97</v>
      </c>
      <c r="F43" s="70">
        <v>2992.24</v>
      </c>
      <c r="G43" s="70">
        <v>2824.91</v>
      </c>
      <c r="H43" s="70">
        <f t="shared" si="10"/>
        <v>92611.819999999992</v>
      </c>
      <c r="I43" s="70">
        <v>11735.89</v>
      </c>
      <c r="J43" s="10">
        <v>0</v>
      </c>
      <c r="K43" s="7">
        <v>0</v>
      </c>
      <c r="L43" s="7">
        <v>0</v>
      </c>
      <c r="M43" s="7">
        <v>0</v>
      </c>
      <c r="N43" s="7">
        <f t="shared" si="11"/>
        <v>17553.04</v>
      </c>
      <c r="O43" s="7">
        <f t="shared" si="12"/>
        <v>80875.929999999993</v>
      </c>
    </row>
    <row r="44" spans="1:15" x14ac:dyDescent="0.25">
      <c r="A44" s="102">
        <v>42786</v>
      </c>
      <c r="B44" s="14" t="s">
        <v>51</v>
      </c>
      <c r="C44" s="11" t="s">
        <v>472</v>
      </c>
      <c r="D44" s="12" t="s">
        <v>41</v>
      </c>
      <c r="E44" s="7">
        <v>124676.7</v>
      </c>
      <c r="F44" s="70">
        <v>2995.92</v>
      </c>
      <c r="G44" s="70">
        <v>3578.22</v>
      </c>
      <c r="H44" s="70">
        <f t="shared" si="10"/>
        <v>118102.56</v>
      </c>
      <c r="I44" s="70">
        <v>18108.580000000002</v>
      </c>
      <c r="J44" s="10">
        <v>0</v>
      </c>
      <c r="K44" s="7">
        <v>0</v>
      </c>
      <c r="L44" s="7">
        <v>0</v>
      </c>
      <c r="M44" s="7">
        <v>0</v>
      </c>
      <c r="N44" s="7">
        <f t="shared" si="11"/>
        <v>24682.720000000001</v>
      </c>
      <c r="O44" s="7">
        <f t="shared" si="12"/>
        <v>99993.98</v>
      </c>
    </row>
    <row r="45" spans="1:15" x14ac:dyDescent="0.25">
      <c r="A45" s="102">
        <v>42786</v>
      </c>
      <c r="B45" s="14" t="s">
        <v>51</v>
      </c>
      <c r="C45" s="11" t="s">
        <v>334</v>
      </c>
      <c r="D45" s="12" t="s">
        <v>38</v>
      </c>
      <c r="E45" s="7">
        <v>78743.179999999993</v>
      </c>
      <c r="F45" s="70">
        <v>2393.79</v>
      </c>
      <c r="G45" s="70">
        <v>2259.9299999999998</v>
      </c>
      <c r="H45" s="70">
        <f t="shared" si="10"/>
        <v>73158.700000000012</v>
      </c>
      <c r="I45" s="70">
        <v>6872.61</v>
      </c>
      <c r="J45" s="10">
        <v>0</v>
      </c>
      <c r="K45" s="7">
        <v>0</v>
      </c>
      <c r="L45" s="7">
        <v>930.76</v>
      </c>
      <c r="M45" s="7">
        <v>0</v>
      </c>
      <c r="N45" s="7">
        <f t="shared" si="11"/>
        <v>12457.089999999998</v>
      </c>
      <c r="O45" s="7">
        <f t="shared" si="12"/>
        <v>66286.09</v>
      </c>
    </row>
    <row r="46" spans="1:15" x14ac:dyDescent="0.25">
      <c r="A46" s="102">
        <v>42786</v>
      </c>
      <c r="B46" s="14" t="s">
        <v>51</v>
      </c>
      <c r="C46" s="11" t="s">
        <v>54</v>
      </c>
      <c r="D46" s="12" t="s">
        <v>30</v>
      </c>
      <c r="E46" s="7">
        <v>59057.39</v>
      </c>
      <c r="F46" s="70">
        <v>1795.34</v>
      </c>
      <c r="G46" s="70">
        <v>1694.95</v>
      </c>
      <c r="H46" s="70">
        <f t="shared" si="10"/>
        <v>55567.100000000006</v>
      </c>
      <c r="I46" s="70">
        <v>3309.27</v>
      </c>
      <c r="J46" s="10">
        <v>0</v>
      </c>
      <c r="K46" s="7">
        <v>0</v>
      </c>
      <c r="L46" s="7">
        <v>0</v>
      </c>
      <c r="M46" s="7">
        <v>0</v>
      </c>
      <c r="N46" s="7">
        <f t="shared" si="11"/>
        <v>6799.5599999999995</v>
      </c>
      <c r="O46" s="7">
        <f t="shared" si="12"/>
        <v>52257.83</v>
      </c>
    </row>
    <row r="47" spans="1:15" x14ac:dyDescent="0.25">
      <c r="A47" s="102">
        <v>42786</v>
      </c>
      <c r="B47" s="14" t="s">
        <v>51</v>
      </c>
      <c r="C47" s="11" t="s">
        <v>55</v>
      </c>
      <c r="D47" s="12" t="s">
        <v>47</v>
      </c>
      <c r="E47" s="7">
        <v>35434.43</v>
      </c>
      <c r="F47" s="70">
        <v>1077.21</v>
      </c>
      <c r="G47" s="70">
        <v>1016.97</v>
      </c>
      <c r="H47" s="70">
        <f t="shared" si="10"/>
        <v>33340.25</v>
      </c>
      <c r="I47" s="70">
        <v>0</v>
      </c>
      <c r="J47" s="10">
        <v>0</v>
      </c>
      <c r="K47" s="7">
        <v>0</v>
      </c>
      <c r="L47" s="7">
        <v>0</v>
      </c>
      <c r="M47" s="7">
        <v>0</v>
      </c>
      <c r="N47" s="7">
        <f t="shared" si="11"/>
        <v>2094.1800000000003</v>
      </c>
      <c r="O47" s="7">
        <f t="shared" si="12"/>
        <v>33340.25</v>
      </c>
    </row>
    <row r="48" spans="1:15" x14ac:dyDescent="0.25">
      <c r="A48" s="102">
        <v>42786</v>
      </c>
      <c r="B48" s="14" t="s">
        <v>51</v>
      </c>
      <c r="C48" s="11" t="s">
        <v>326</v>
      </c>
      <c r="D48" s="12" t="s">
        <v>168</v>
      </c>
      <c r="E48" s="7">
        <v>48558.3</v>
      </c>
      <c r="F48" s="70">
        <v>1476.17</v>
      </c>
      <c r="G48" s="70">
        <v>1393.62</v>
      </c>
      <c r="H48" s="70">
        <f t="shared" si="10"/>
        <v>45688.51</v>
      </c>
      <c r="I48" s="70">
        <v>1650.53</v>
      </c>
      <c r="J48" s="10">
        <v>0</v>
      </c>
      <c r="K48" s="7">
        <v>0</v>
      </c>
      <c r="L48" s="7">
        <v>0</v>
      </c>
      <c r="M48" s="7">
        <v>0</v>
      </c>
      <c r="N48" s="7">
        <f t="shared" si="11"/>
        <v>4520.32</v>
      </c>
      <c r="O48" s="7">
        <f t="shared" si="12"/>
        <v>44037.98</v>
      </c>
    </row>
    <row r="49" spans="1:15" x14ac:dyDescent="0.25">
      <c r="A49" s="102">
        <v>42786</v>
      </c>
      <c r="B49" s="14" t="s">
        <v>56</v>
      </c>
      <c r="C49" s="5" t="s">
        <v>80</v>
      </c>
      <c r="D49" s="12" t="s">
        <v>484</v>
      </c>
      <c r="E49" s="7">
        <v>149614.68</v>
      </c>
      <c r="F49" s="70">
        <v>2995.92</v>
      </c>
      <c r="G49" s="70">
        <v>4293.9399999999996</v>
      </c>
      <c r="H49" s="70">
        <f t="shared" ref="H49:H60" si="13">SUM(E49-F49-G49-L49)</f>
        <v>142324.81999999998</v>
      </c>
      <c r="I49" s="70">
        <v>24164.14</v>
      </c>
      <c r="J49" s="10">
        <v>0</v>
      </c>
      <c r="K49" s="7">
        <v>0</v>
      </c>
      <c r="L49" s="7">
        <v>0</v>
      </c>
      <c r="M49" s="7">
        <v>0</v>
      </c>
      <c r="N49" s="7">
        <f t="shared" ref="N49:N60" si="14">SUM(F49+G49+I49+L49)</f>
        <v>31454</v>
      </c>
      <c r="O49" s="7">
        <f t="shared" ref="O49:O60" si="15">SUM(E49-N49)</f>
        <v>118160.68</v>
      </c>
    </row>
    <row r="50" spans="1:15" x14ac:dyDescent="0.25">
      <c r="A50" s="102">
        <v>42786</v>
      </c>
      <c r="B50" s="14" t="s">
        <v>56</v>
      </c>
      <c r="C50" s="15" t="s">
        <v>57</v>
      </c>
      <c r="D50" s="16" t="s">
        <v>29</v>
      </c>
      <c r="E50" s="7">
        <v>98428.97</v>
      </c>
      <c r="F50" s="70">
        <v>2992.24</v>
      </c>
      <c r="G50" s="70">
        <v>2824.91</v>
      </c>
      <c r="H50" s="70">
        <f t="shared" si="13"/>
        <v>91681.06</v>
      </c>
      <c r="I50" s="70">
        <v>11503.2</v>
      </c>
      <c r="J50" s="10">
        <v>0</v>
      </c>
      <c r="K50" s="7">
        <v>0</v>
      </c>
      <c r="L50" s="7">
        <v>930.76</v>
      </c>
      <c r="M50" s="7">
        <v>0</v>
      </c>
      <c r="N50" s="7">
        <f t="shared" si="14"/>
        <v>18251.109999999997</v>
      </c>
      <c r="O50" s="7">
        <f t="shared" si="15"/>
        <v>80177.86</v>
      </c>
    </row>
    <row r="51" spans="1:15" x14ac:dyDescent="0.25">
      <c r="A51" s="102">
        <v>42786</v>
      </c>
      <c r="B51" s="14" t="s">
        <v>56</v>
      </c>
      <c r="C51" s="15" t="s">
        <v>58</v>
      </c>
      <c r="D51" s="16" t="s">
        <v>29</v>
      </c>
      <c r="E51" s="7">
        <v>98428.97</v>
      </c>
      <c r="F51" s="70">
        <v>2992.24</v>
      </c>
      <c r="G51" s="70">
        <v>2824.91</v>
      </c>
      <c r="H51" s="70">
        <f t="shared" si="13"/>
        <v>92611.819999999992</v>
      </c>
      <c r="I51" s="70">
        <v>11735.89</v>
      </c>
      <c r="J51" s="10">
        <v>0</v>
      </c>
      <c r="K51" s="7">
        <v>0</v>
      </c>
      <c r="L51" s="7">
        <v>0</v>
      </c>
      <c r="M51" s="7">
        <v>0</v>
      </c>
      <c r="N51" s="7">
        <f t="shared" si="14"/>
        <v>17553.04</v>
      </c>
      <c r="O51" s="7">
        <f t="shared" si="15"/>
        <v>80875.929999999993</v>
      </c>
    </row>
    <row r="52" spans="1:15" x14ac:dyDescent="0.25">
      <c r="A52" s="102">
        <v>42786</v>
      </c>
      <c r="B52" s="14" t="s">
        <v>56</v>
      </c>
      <c r="C52" s="7" t="s">
        <v>493</v>
      </c>
      <c r="D52" s="16" t="s">
        <v>293</v>
      </c>
      <c r="E52" s="7">
        <v>98428.97</v>
      </c>
      <c r="F52" s="70">
        <v>2992.24</v>
      </c>
      <c r="G52" s="70">
        <v>2824.91</v>
      </c>
      <c r="H52" s="70">
        <f t="shared" si="13"/>
        <v>92611.819999999992</v>
      </c>
      <c r="I52" s="70">
        <v>11735.89</v>
      </c>
      <c r="J52" s="10">
        <v>0</v>
      </c>
      <c r="K52" s="7">
        <v>0</v>
      </c>
      <c r="L52" s="7">
        <v>0</v>
      </c>
      <c r="M52" s="7">
        <v>0</v>
      </c>
      <c r="N52" s="7">
        <f t="shared" si="14"/>
        <v>17553.04</v>
      </c>
      <c r="O52" s="7">
        <f t="shared" si="15"/>
        <v>80875.929999999993</v>
      </c>
    </row>
    <row r="53" spans="1:15" x14ac:dyDescent="0.25">
      <c r="A53" s="102">
        <v>42786</v>
      </c>
      <c r="B53" s="14" t="s">
        <v>56</v>
      </c>
      <c r="C53" s="54" t="s">
        <v>449</v>
      </c>
      <c r="D53" s="16" t="s">
        <v>29</v>
      </c>
      <c r="E53" s="7">
        <v>98428.97</v>
      </c>
      <c r="F53" s="70">
        <v>2992.24</v>
      </c>
      <c r="G53" s="70">
        <v>2824.91</v>
      </c>
      <c r="H53" s="70">
        <f t="shared" si="13"/>
        <v>90750.299999999988</v>
      </c>
      <c r="I53" s="70">
        <v>11270.51</v>
      </c>
      <c r="J53" s="10">
        <v>0</v>
      </c>
      <c r="K53" s="7">
        <v>0</v>
      </c>
      <c r="L53" s="7">
        <v>1861.52</v>
      </c>
      <c r="M53" s="7">
        <v>0</v>
      </c>
      <c r="N53" s="7">
        <f t="shared" si="14"/>
        <v>18949.18</v>
      </c>
      <c r="O53" s="7">
        <f t="shared" si="15"/>
        <v>79479.790000000008</v>
      </c>
    </row>
    <row r="54" spans="1:15" x14ac:dyDescent="0.25">
      <c r="A54" s="102">
        <v>42786</v>
      </c>
      <c r="B54" s="14" t="s">
        <v>56</v>
      </c>
      <c r="C54" s="11" t="s">
        <v>59</v>
      </c>
      <c r="D54" s="12" t="s">
        <v>41</v>
      </c>
      <c r="E54" s="7">
        <v>124676.7</v>
      </c>
      <c r="F54" s="70">
        <v>2995.92</v>
      </c>
      <c r="G54" s="70">
        <v>3578.22</v>
      </c>
      <c r="H54" s="70">
        <f t="shared" si="13"/>
        <v>116241.04</v>
      </c>
      <c r="I54" s="70">
        <v>17643.2</v>
      </c>
      <c r="J54" s="10">
        <v>0</v>
      </c>
      <c r="K54" s="7">
        <v>0</v>
      </c>
      <c r="L54" s="7">
        <v>1861.52</v>
      </c>
      <c r="M54" s="7">
        <v>0</v>
      </c>
      <c r="N54" s="7">
        <f t="shared" si="14"/>
        <v>26078.86</v>
      </c>
      <c r="O54" s="7">
        <f t="shared" si="15"/>
        <v>98597.84</v>
      </c>
    </row>
    <row r="55" spans="1:15" x14ac:dyDescent="0.25">
      <c r="A55" s="102">
        <v>42786</v>
      </c>
      <c r="B55" s="14" t="s">
        <v>56</v>
      </c>
      <c r="C55" s="11" t="s">
        <v>530</v>
      </c>
      <c r="D55" s="12" t="s">
        <v>532</v>
      </c>
      <c r="E55" s="7">
        <v>78743.179999999993</v>
      </c>
      <c r="F55" s="70">
        <v>2393.79</v>
      </c>
      <c r="G55" s="70">
        <v>2259.9299999999998</v>
      </c>
      <c r="H55" s="70">
        <f t="shared" si="13"/>
        <v>74089.460000000006</v>
      </c>
      <c r="I55" s="70">
        <v>7105.3</v>
      </c>
      <c r="J55" s="10">
        <v>0</v>
      </c>
      <c r="K55" s="7">
        <v>0</v>
      </c>
      <c r="L55" s="7">
        <v>0</v>
      </c>
      <c r="M55" s="7">
        <v>0</v>
      </c>
      <c r="N55" s="7">
        <f t="shared" si="14"/>
        <v>11759.02</v>
      </c>
      <c r="O55" s="7">
        <f t="shared" si="15"/>
        <v>66984.159999999989</v>
      </c>
    </row>
    <row r="56" spans="1:15" x14ac:dyDescent="0.25">
      <c r="A56" s="102">
        <v>42786</v>
      </c>
      <c r="B56" s="14" t="s">
        <v>56</v>
      </c>
      <c r="C56" s="1" t="s">
        <v>566</v>
      </c>
      <c r="D56" s="12" t="s">
        <v>422</v>
      </c>
      <c r="E56" s="7">
        <v>59057.39</v>
      </c>
      <c r="F56" s="70">
        <v>1795.34</v>
      </c>
      <c r="G56" s="70">
        <v>1694.95</v>
      </c>
      <c r="H56" s="70">
        <f t="shared" si="13"/>
        <v>55567.100000000006</v>
      </c>
      <c r="I56" s="70">
        <v>3309.27</v>
      </c>
      <c r="J56" s="10">
        <v>0</v>
      </c>
      <c r="K56" s="7">
        <v>0</v>
      </c>
      <c r="L56" s="7">
        <v>0</v>
      </c>
      <c r="M56" s="7">
        <v>0</v>
      </c>
      <c r="N56" s="7">
        <f t="shared" si="14"/>
        <v>6799.5599999999995</v>
      </c>
      <c r="O56" s="7">
        <f t="shared" si="15"/>
        <v>52257.83</v>
      </c>
    </row>
    <row r="57" spans="1:15" x14ac:dyDescent="0.25">
      <c r="A57" s="102">
        <v>42786</v>
      </c>
      <c r="B57" s="14" t="s">
        <v>56</v>
      </c>
      <c r="C57" s="11" t="s">
        <v>292</v>
      </c>
      <c r="D57" s="12" t="s">
        <v>47</v>
      </c>
      <c r="E57" s="7">
        <v>35434.43</v>
      </c>
      <c r="F57" s="70">
        <v>1077.21</v>
      </c>
      <c r="G57" s="70">
        <v>1016.97</v>
      </c>
      <c r="H57" s="70">
        <f t="shared" si="13"/>
        <v>33340.25</v>
      </c>
      <c r="I57" s="70">
        <v>0</v>
      </c>
      <c r="J57" s="10">
        <v>0</v>
      </c>
      <c r="K57" s="7">
        <v>0</v>
      </c>
      <c r="L57" s="7">
        <v>0</v>
      </c>
      <c r="M57" s="7">
        <v>0</v>
      </c>
      <c r="N57" s="7">
        <f t="shared" si="14"/>
        <v>2094.1800000000003</v>
      </c>
      <c r="O57" s="7">
        <f t="shared" si="15"/>
        <v>33340.25</v>
      </c>
    </row>
    <row r="58" spans="1:15" x14ac:dyDescent="0.25">
      <c r="A58" s="102">
        <v>42786</v>
      </c>
      <c r="B58" s="14" t="s">
        <v>56</v>
      </c>
      <c r="C58" s="11" t="s">
        <v>60</v>
      </c>
      <c r="D58" s="12" t="s">
        <v>168</v>
      </c>
      <c r="E58" s="7">
        <v>48558.3</v>
      </c>
      <c r="F58" s="70">
        <v>1476.17</v>
      </c>
      <c r="G58" s="70">
        <v>1393.62</v>
      </c>
      <c r="H58" s="70">
        <f t="shared" si="13"/>
        <v>45688.51</v>
      </c>
      <c r="I58" s="70">
        <v>1650.53</v>
      </c>
      <c r="J58" s="10">
        <v>0</v>
      </c>
      <c r="K58" s="7">
        <v>0</v>
      </c>
      <c r="L58" s="7">
        <v>0</v>
      </c>
      <c r="M58" s="7">
        <v>0</v>
      </c>
      <c r="N58" s="7">
        <f t="shared" si="14"/>
        <v>4520.32</v>
      </c>
      <c r="O58" s="7">
        <f t="shared" si="15"/>
        <v>44037.98</v>
      </c>
    </row>
    <row r="59" spans="1:15" x14ac:dyDescent="0.25">
      <c r="A59" s="102">
        <v>42786</v>
      </c>
      <c r="B59" s="14" t="s">
        <v>56</v>
      </c>
      <c r="C59" s="11" t="s">
        <v>525</v>
      </c>
      <c r="D59" s="12" t="s">
        <v>168</v>
      </c>
      <c r="E59" s="7">
        <v>48558.3</v>
      </c>
      <c r="F59" s="70">
        <v>1476.17</v>
      </c>
      <c r="G59" s="70">
        <v>1393.62</v>
      </c>
      <c r="H59" s="70">
        <f t="shared" si="13"/>
        <v>45688.51</v>
      </c>
      <c r="I59" s="70">
        <v>1650.53</v>
      </c>
      <c r="J59" s="10">
        <v>0</v>
      </c>
      <c r="K59" s="7">
        <v>0</v>
      </c>
      <c r="L59" s="7">
        <v>0</v>
      </c>
      <c r="M59" s="7">
        <v>0</v>
      </c>
      <c r="N59" s="7">
        <f t="shared" si="14"/>
        <v>4520.32</v>
      </c>
      <c r="O59" s="7">
        <f t="shared" si="15"/>
        <v>44037.98</v>
      </c>
    </row>
    <row r="60" spans="1:15" x14ac:dyDescent="0.25">
      <c r="A60" s="102">
        <v>42786</v>
      </c>
      <c r="B60" s="14" t="s">
        <v>56</v>
      </c>
      <c r="C60" s="11" t="s">
        <v>341</v>
      </c>
      <c r="D60" s="12" t="s">
        <v>342</v>
      </c>
      <c r="E60" s="7">
        <v>19685.8</v>
      </c>
      <c r="F60" s="70">
        <v>598.45000000000005</v>
      </c>
      <c r="G60" s="70">
        <v>564.98</v>
      </c>
      <c r="H60" s="70">
        <f t="shared" si="13"/>
        <v>18522.37</v>
      </c>
      <c r="I60" s="70">
        <v>0</v>
      </c>
      <c r="J60" s="10">
        <v>0</v>
      </c>
      <c r="K60" s="7">
        <v>0</v>
      </c>
      <c r="L60" s="7">
        <v>0</v>
      </c>
      <c r="M60" s="7">
        <v>0</v>
      </c>
      <c r="N60" s="7">
        <f t="shared" si="14"/>
        <v>1163.43</v>
      </c>
      <c r="O60" s="7">
        <f t="shared" si="15"/>
        <v>18522.37</v>
      </c>
    </row>
    <row r="61" spans="1:15" x14ac:dyDescent="0.25">
      <c r="A61" s="102">
        <v>42786</v>
      </c>
      <c r="B61" s="14" t="s">
        <v>61</v>
      </c>
      <c r="C61" s="5" t="s">
        <v>62</v>
      </c>
      <c r="D61" s="6" t="s">
        <v>63</v>
      </c>
      <c r="E61" s="7">
        <v>288725</v>
      </c>
      <c r="F61" s="70">
        <v>2995.92</v>
      </c>
      <c r="G61" s="70">
        <v>5656.77</v>
      </c>
      <c r="H61" s="70">
        <f t="shared" ref="H61:H82" si="16">SUM(E61-F61-G61-L61)</f>
        <v>279141.55</v>
      </c>
      <c r="I61" s="70">
        <v>58368.32</v>
      </c>
      <c r="J61" s="10">
        <v>0</v>
      </c>
      <c r="K61" s="7">
        <v>0</v>
      </c>
      <c r="L61" s="7">
        <v>930.76</v>
      </c>
      <c r="M61" s="7">
        <v>0</v>
      </c>
      <c r="N61" s="7">
        <f t="shared" ref="N61:N82" si="17">SUM(F61+G61+I61+L61)</f>
        <v>67951.76999999999</v>
      </c>
      <c r="O61" s="7">
        <f t="shared" ref="O61:O69" si="18">SUM(E61-N61)</f>
        <v>220773.23</v>
      </c>
    </row>
    <row r="62" spans="1:15" x14ac:dyDescent="0.25">
      <c r="A62" s="102">
        <v>42786</v>
      </c>
      <c r="B62" s="14" t="s">
        <v>61</v>
      </c>
      <c r="C62" s="11" t="s">
        <v>64</v>
      </c>
      <c r="D62" s="12" t="s">
        <v>29</v>
      </c>
      <c r="E62" s="7">
        <v>98428.97</v>
      </c>
      <c r="F62" s="70">
        <v>2992.24</v>
      </c>
      <c r="G62" s="70">
        <v>2824.91</v>
      </c>
      <c r="H62" s="70">
        <f t="shared" si="16"/>
        <v>92611.819999999992</v>
      </c>
      <c r="I62" s="70">
        <v>11735.89</v>
      </c>
      <c r="J62" s="10">
        <v>0</v>
      </c>
      <c r="K62" s="7">
        <v>0</v>
      </c>
      <c r="L62" s="7">
        <v>0</v>
      </c>
      <c r="M62" s="7">
        <v>0</v>
      </c>
      <c r="N62" s="7">
        <f t="shared" si="17"/>
        <v>17553.04</v>
      </c>
      <c r="O62" s="7">
        <f t="shared" si="18"/>
        <v>80875.929999999993</v>
      </c>
    </row>
    <row r="63" spans="1:15" x14ac:dyDescent="0.25">
      <c r="A63" s="102">
        <v>42786</v>
      </c>
      <c r="B63" s="14" t="s">
        <v>61</v>
      </c>
      <c r="C63" s="11" t="s">
        <v>65</v>
      </c>
      <c r="D63" s="12" t="s">
        <v>29</v>
      </c>
      <c r="E63" s="7">
        <v>98428.97</v>
      </c>
      <c r="F63" s="70">
        <v>2992.24</v>
      </c>
      <c r="G63" s="70">
        <v>2824.91</v>
      </c>
      <c r="H63" s="70">
        <f t="shared" si="16"/>
        <v>92611.819999999992</v>
      </c>
      <c r="I63" s="70">
        <v>11735.89</v>
      </c>
      <c r="J63" s="10">
        <v>0</v>
      </c>
      <c r="K63" s="7">
        <v>0</v>
      </c>
      <c r="L63" s="7">
        <v>0</v>
      </c>
      <c r="M63" s="7">
        <v>0</v>
      </c>
      <c r="N63" s="7">
        <f t="shared" si="17"/>
        <v>17553.04</v>
      </c>
      <c r="O63" s="7">
        <f t="shared" si="18"/>
        <v>80875.929999999993</v>
      </c>
    </row>
    <row r="64" spans="1:15" x14ac:dyDescent="0.25">
      <c r="A64" s="102">
        <v>42786</v>
      </c>
      <c r="B64" s="14" t="s">
        <v>61</v>
      </c>
      <c r="C64" s="11" t="s">
        <v>288</v>
      </c>
      <c r="D64" s="12" t="s">
        <v>29</v>
      </c>
      <c r="E64" s="7">
        <v>98428.97</v>
      </c>
      <c r="F64" s="70">
        <v>2992.24</v>
      </c>
      <c r="G64" s="70">
        <v>2824.91</v>
      </c>
      <c r="H64" s="70">
        <f t="shared" si="16"/>
        <v>92611.819999999992</v>
      </c>
      <c r="I64" s="70">
        <v>11735.89</v>
      </c>
      <c r="J64" s="10">
        <v>0</v>
      </c>
      <c r="K64" s="7">
        <v>0</v>
      </c>
      <c r="L64" s="7">
        <v>0</v>
      </c>
      <c r="M64" s="7">
        <v>0</v>
      </c>
      <c r="N64" s="7">
        <f t="shared" si="17"/>
        <v>17553.04</v>
      </c>
      <c r="O64" s="7">
        <f t="shared" si="18"/>
        <v>80875.929999999993</v>
      </c>
    </row>
    <row r="65" spans="1:15" x14ac:dyDescent="0.25">
      <c r="A65" s="102">
        <v>42786</v>
      </c>
      <c r="B65" s="14" t="s">
        <v>61</v>
      </c>
      <c r="C65" s="15" t="s">
        <v>67</v>
      </c>
      <c r="D65" s="16" t="s">
        <v>30</v>
      </c>
      <c r="E65" s="7">
        <v>59057.39</v>
      </c>
      <c r="F65" s="70">
        <v>1795.34</v>
      </c>
      <c r="G65" s="70">
        <v>1694.95</v>
      </c>
      <c r="H65" s="70">
        <f t="shared" si="16"/>
        <v>55567.100000000006</v>
      </c>
      <c r="I65" s="70">
        <v>3309.27</v>
      </c>
      <c r="J65" s="10">
        <v>0</v>
      </c>
      <c r="K65" s="7">
        <v>0</v>
      </c>
      <c r="L65" s="7">
        <v>0</v>
      </c>
      <c r="M65" s="7">
        <v>0</v>
      </c>
      <c r="N65" s="7">
        <f t="shared" si="17"/>
        <v>6799.5599999999995</v>
      </c>
      <c r="O65" s="7">
        <f t="shared" si="18"/>
        <v>52257.83</v>
      </c>
    </row>
    <row r="66" spans="1:15" x14ac:dyDescent="0.25">
      <c r="A66" s="102">
        <v>42786</v>
      </c>
      <c r="B66" s="14" t="s">
        <v>61</v>
      </c>
      <c r="C66" s="15" t="s">
        <v>431</v>
      </c>
      <c r="D66" s="16" t="s">
        <v>422</v>
      </c>
      <c r="E66" s="7">
        <v>59057.39</v>
      </c>
      <c r="F66" s="70">
        <v>1795.34</v>
      </c>
      <c r="G66" s="70">
        <v>1694.95</v>
      </c>
      <c r="H66" s="70">
        <f t="shared" si="16"/>
        <v>55567.100000000006</v>
      </c>
      <c r="I66" s="70">
        <v>3309.27</v>
      </c>
      <c r="J66" s="10">
        <v>0</v>
      </c>
      <c r="K66" s="7">
        <v>0</v>
      </c>
      <c r="L66" s="7">
        <v>0</v>
      </c>
      <c r="M66" s="7">
        <v>0</v>
      </c>
      <c r="N66" s="7">
        <f t="shared" si="17"/>
        <v>6799.5599999999995</v>
      </c>
      <c r="O66" s="7">
        <f t="shared" si="18"/>
        <v>52257.83</v>
      </c>
    </row>
    <row r="67" spans="1:15" x14ac:dyDescent="0.25">
      <c r="A67" s="102">
        <v>42786</v>
      </c>
      <c r="B67" s="14" t="s">
        <v>61</v>
      </c>
      <c r="C67" s="15" t="s">
        <v>68</v>
      </c>
      <c r="D67" s="16" t="s">
        <v>465</v>
      </c>
      <c r="E67" s="7">
        <v>118114.78</v>
      </c>
      <c r="F67" s="70">
        <v>2995.92</v>
      </c>
      <c r="G67" s="70">
        <v>3389.89</v>
      </c>
      <c r="H67" s="70">
        <f t="shared" si="16"/>
        <v>111728.97</v>
      </c>
      <c r="I67" s="70">
        <v>16515.18</v>
      </c>
      <c r="J67" s="10">
        <v>0</v>
      </c>
      <c r="K67" s="7">
        <v>0</v>
      </c>
      <c r="L67" s="7">
        <v>0</v>
      </c>
      <c r="M67" s="7">
        <v>0</v>
      </c>
      <c r="N67" s="7">
        <f t="shared" si="17"/>
        <v>22900.989999999998</v>
      </c>
      <c r="O67" s="7">
        <f t="shared" si="18"/>
        <v>95213.790000000008</v>
      </c>
    </row>
    <row r="68" spans="1:15" x14ac:dyDescent="0.25">
      <c r="A68" s="102">
        <v>42786</v>
      </c>
      <c r="B68" s="14" t="s">
        <v>61</v>
      </c>
      <c r="C68" s="15" t="s">
        <v>430</v>
      </c>
      <c r="D68" s="16" t="s">
        <v>69</v>
      </c>
      <c r="E68" s="7">
        <v>39371.599999999999</v>
      </c>
      <c r="F68" s="70">
        <v>1196.9000000000001</v>
      </c>
      <c r="G68" s="70">
        <v>1129.96</v>
      </c>
      <c r="H68" s="70">
        <f t="shared" si="16"/>
        <v>37044.74</v>
      </c>
      <c r="I68" s="70">
        <v>353.96</v>
      </c>
      <c r="J68" s="10">
        <v>0</v>
      </c>
      <c r="K68" s="7">
        <v>0</v>
      </c>
      <c r="L68" s="7">
        <v>0</v>
      </c>
      <c r="M68" s="7">
        <v>0</v>
      </c>
      <c r="N68" s="7">
        <f t="shared" si="17"/>
        <v>2680.82</v>
      </c>
      <c r="O68" s="7">
        <f t="shared" si="18"/>
        <v>36690.78</v>
      </c>
    </row>
    <row r="69" spans="1:15" x14ac:dyDescent="0.25">
      <c r="A69" s="102">
        <v>42786</v>
      </c>
      <c r="B69" s="14" t="s">
        <v>61</v>
      </c>
      <c r="C69" s="15" t="s">
        <v>552</v>
      </c>
      <c r="D69" s="16" t="s">
        <v>69</v>
      </c>
      <c r="E69" s="7">
        <v>39371.599999999999</v>
      </c>
      <c r="F69" s="70">
        <v>1196.9000000000001</v>
      </c>
      <c r="G69" s="70">
        <v>1129.96</v>
      </c>
      <c r="H69" s="70">
        <f t="shared" si="16"/>
        <v>37044.74</v>
      </c>
      <c r="I69" s="70">
        <v>353.96</v>
      </c>
      <c r="J69" s="10">
        <v>0</v>
      </c>
      <c r="K69" s="7">
        <v>0</v>
      </c>
      <c r="L69" s="7">
        <v>0</v>
      </c>
      <c r="M69" s="7">
        <v>0</v>
      </c>
      <c r="N69" s="7">
        <f t="shared" si="17"/>
        <v>2680.82</v>
      </c>
      <c r="O69" s="7">
        <f t="shared" si="18"/>
        <v>36690.78</v>
      </c>
    </row>
    <row r="70" spans="1:15" x14ac:dyDescent="0.25">
      <c r="A70" s="102">
        <v>42786</v>
      </c>
      <c r="B70" s="14" t="s">
        <v>61</v>
      </c>
      <c r="C70" s="15" t="s">
        <v>520</v>
      </c>
      <c r="D70" s="16" t="s">
        <v>69</v>
      </c>
      <c r="E70" s="7">
        <v>39371.599999999999</v>
      </c>
      <c r="F70" s="70">
        <v>1196.9000000000001</v>
      </c>
      <c r="G70" s="70">
        <v>1129.96</v>
      </c>
      <c r="H70" s="70">
        <f t="shared" si="16"/>
        <v>37044.74</v>
      </c>
      <c r="I70" s="70">
        <v>353.96</v>
      </c>
      <c r="J70" s="10">
        <v>0</v>
      </c>
      <c r="K70" s="7">
        <v>0</v>
      </c>
      <c r="L70" s="7">
        <v>0</v>
      </c>
      <c r="M70" s="7">
        <v>0</v>
      </c>
      <c r="N70" s="7">
        <f t="shared" si="17"/>
        <v>2680.82</v>
      </c>
      <c r="O70" s="7">
        <f t="shared" ref="O70:O82" si="19">SUM(E70-N70)</f>
        <v>36690.78</v>
      </c>
    </row>
    <row r="71" spans="1:15" x14ac:dyDescent="0.25">
      <c r="A71" s="102">
        <v>42786</v>
      </c>
      <c r="B71" s="14" t="s">
        <v>61</v>
      </c>
      <c r="C71" s="15" t="s">
        <v>521</v>
      </c>
      <c r="D71" s="16" t="s">
        <v>69</v>
      </c>
      <c r="E71" s="7">
        <v>39371.599999999999</v>
      </c>
      <c r="F71" s="70">
        <v>1196.9000000000001</v>
      </c>
      <c r="G71" s="70">
        <v>1129.96</v>
      </c>
      <c r="H71" s="70">
        <f t="shared" si="16"/>
        <v>37044.74</v>
      </c>
      <c r="I71" s="70">
        <v>353.96</v>
      </c>
      <c r="J71" s="10">
        <v>0</v>
      </c>
      <c r="K71" s="7">
        <v>0</v>
      </c>
      <c r="L71" s="7">
        <v>0</v>
      </c>
      <c r="M71" s="7">
        <v>0</v>
      </c>
      <c r="N71" s="7">
        <f t="shared" si="17"/>
        <v>2680.82</v>
      </c>
      <c r="O71" s="7">
        <f t="shared" si="19"/>
        <v>36690.78</v>
      </c>
    </row>
    <row r="72" spans="1:15" x14ac:dyDescent="0.25">
      <c r="A72" s="102">
        <v>42786</v>
      </c>
      <c r="B72" s="14" t="s">
        <v>61</v>
      </c>
      <c r="C72" s="96" t="s">
        <v>569</v>
      </c>
      <c r="D72" s="16" t="s">
        <v>69</v>
      </c>
      <c r="E72" s="7">
        <v>39371.599999999999</v>
      </c>
      <c r="F72" s="70">
        <v>1196.9000000000001</v>
      </c>
      <c r="G72" s="70">
        <v>1129.96</v>
      </c>
      <c r="H72" s="70">
        <f t="shared" si="16"/>
        <v>37044.74</v>
      </c>
      <c r="I72" s="70">
        <v>353.96</v>
      </c>
      <c r="J72" s="10">
        <v>0</v>
      </c>
      <c r="K72" s="7">
        <v>0</v>
      </c>
      <c r="L72" s="7">
        <v>0</v>
      </c>
      <c r="M72" s="7">
        <v>0</v>
      </c>
      <c r="N72" s="7">
        <f t="shared" si="17"/>
        <v>2680.82</v>
      </c>
      <c r="O72" s="7">
        <f t="shared" si="19"/>
        <v>36690.78</v>
      </c>
    </row>
    <row r="73" spans="1:15" x14ac:dyDescent="0.25">
      <c r="A73" s="102">
        <v>42786</v>
      </c>
      <c r="B73" s="14" t="s">
        <v>61</v>
      </c>
      <c r="C73" s="15" t="s">
        <v>434</v>
      </c>
      <c r="D73" s="16" t="s">
        <v>76</v>
      </c>
      <c r="E73" s="7">
        <v>39371.599999999999</v>
      </c>
      <c r="F73" s="70">
        <v>1196.9000000000001</v>
      </c>
      <c r="G73" s="70">
        <v>1129.96</v>
      </c>
      <c r="H73" s="70">
        <f t="shared" si="16"/>
        <v>37044.74</v>
      </c>
      <c r="I73" s="70">
        <v>353.96</v>
      </c>
      <c r="J73" s="10">
        <v>0</v>
      </c>
      <c r="K73" s="7">
        <v>0</v>
      </c>
      <c r="L73" s="7">
        <v>0</v>
      </c>
      <c r="M73" s="7">
        <v>0</v>
      </c>
      <c r="N73" s="7">
        <f t="shared" si="17"/>
        <v>2680.82</v>
      </c>
      <c r="O73" s="7">
        <f t="shared" si="19"/>
        <v>36690.78</v>
      </c>
    </row>
    <row r="74" spans="1:15" x14ac:dyDescent="0.25">
      <c r="A74" s="102">
        <v>42786</v>
      </c>
      <c r="B74" s="14" t="s">
        <v>61</v>
      </c>
      <c r="C74" s="15" t="s">
        <v>522</v>
      </c>
      <c r="D74" s="16" t="s">
        <v>76</v>
      </c>
      <c r="E74" s="7">
        <v>39371.599999999999</v>
      </c>
      <c r="F74" s="70">
        <v>1196.9000000000001</v>
      </c>
      <c r="G74" s="70">
        <v>1129.96</v>
      </c>
      <c r="H74" s="70">
        <f t="shared" si="16"/>
        <v>37044.74</v>
      </c>
      <c r="I74" s="70">
        <v>353.96</v>
      </c>
      <c r="J74" s="10">
        <v>0</v>
      </c>
      <c r="K74" s="7">
        <v>0</v>
      </c>
      <c r="L74" s="7">
        <v>0</v>
      </c>
      <c r="M74" s="7">
        <v>0</v>
      </c>
      <c r="N74" s="7">
        <f t="shared" si="17"/>
        <v>2680.82</v>
      </c>
      <c r="O74" s="7">
        <f t="shared" si="19"/>
        <v>36690.78</v>
      </c>
    </row>
    <row r="75" spans="1:15" x14ac:dyDescent="0.25">
      <c r="A75" s="102">
        <v>42786</v>
      </c>
      <c r="B75" s="14" t="s">
        <v>61</v>
      </c>
      <c r="C75" s="11" t="s">
        <v>66</v>
      </c>
      <c r="D75" s="16" t="s">
        <v>441</v>
      </c>
      <c r="E75" s="7">
        <v>72181.25</v>
      </c>
      <c r="F75" s="70">
        <v>2194.31</v>
      </c>
      <c r="G75" s="70">
        <v>2071.6</v>
      </c>
      <c r="H75" s="70">
        <f t="shared" si="16"/>
        <v>67915.34</v>
      </c>
      <c r="I75" s="70">
        <v>5778.92</v>
      </c>
      <c r="J75" s="10">
        <v>0</v>
      </c>
      <c r="K75" s="7">
        <v>0</v>
      </c>
      <c r="L75" s="7">
        <v>0</v>
      </c>
      <c r="M75" s="7">
        <v>0</v>
      </c>
      <c r="N75" s="7">
        <f t="shared" si="17"/>
        <v>10044.83</v>
      </c>
      <c r="O75" s="7">
        <f t="shared" si="19"/>
        <v>62136.42</v>
      </c>
    </row>
    <row r="76" spans="1:15" x14ac:dyDescent="0.25">
      <c r="A76" s="102">
        <v>42786</v>
      </c>
      <c r="B76" s="14" t="s">
        <v>61</v>
      </c>
      <c r="C76" s="15" t="s">
        <v>432</v>
      </c>
      <c r="D76" s="16" t="s">
        <v>441</v>
      </c>
      <c r="E76" s="7">
        <v>72181.25</v>
      </c>
      <c r="F76" s="70">
        <v>2194.31</v>
      </c>
      <c r="G76" s="70">
        <v>2071.6</v>
      </c>
      <c r="H76" s="70">
        <f t="shared" si="16"/>
        <v>67915.34</v>
      </c>
      <c r="I76" s="70">
        <v>5778.92</v>
      </c>
      <c r="J76" s="10">
        <v>0</v>
      </c>
      <c r="K76" s="7">
        <v>0</v>
      </c>
      <c r="L76" s="7">
        <v>0</v>
      </c>
      <c r="M76" s="7">
        <v>0</v>
      </c>
      <c r="N76" s="7">
        <f t="shared" si="17"/>
        <v>10044.83</v>
      </c>
      <c r="O76" s="7">
        <f t="shared" si="19"/>
        <v>62136.42</v>
      </c>
    </row>
    <row r="77" spans="1:15" x14ac:dyDescent="0.25">
      <c r="A77" s="102">
        <v>42786</v>
      </c>
      <c r="B77" s="14" t="s">
        <v>61</v>
      </c>
      <c r="C77" s="15" t="s">
        <v>433</v>
      </c>
      <c r="D77" s="16" t="s">
        <v>81</v>
      </c>
      <c r="E77" s="7">
        <v>72181.25</v>
      </c>
      <c r="F77" s="70">
        <v>2194.31</v>
      </c>
      <c r="G77" s="70">
        <v>2071.6</v>
      </c>
      <c r="H77" s="70">
        <f t="shared" si="16"/>
        <v>67915.34</v>
      </c>
      <c r="I77" s="70">
        <v>5778.92</v>
      </c>
      <c r="J77" s="10">
        <v>0</v>
      </c>
      <c r="K77" s="7">
        <v>0</v>
      </c>
      <c r="L77" s="7">
        <v>0</v>
      </c>
      <c r="M77" s="7">
        <v>0</v>
      </c>
      <c r="N77" s="7">
        <f t="shared" si="17"/>
        <v>10044.83</v>
      </c>
      <c r="O77" s="7">
        <f t="shared" si="19"/>
        <v>62136.42</v>
      </c>
    </row>
    <row r="78" spans="1:15" x14ac:dyDescent="0.25">
      <c r="A78" s="102">
        <v>42786</v>
      </c>
      <c r="B78" s="14" t="s">
        <v>61</v>
      </c>
      <c r="C78" s="15" t="s">
        <v>452</v>
      </c>
      <c r="D78" s="16" t="s">
        <v>81</v>
      </c>
      <c r="E78" s="7">
        <v>72181.25</v>
      </c>
      <c r="F78" s="70">
        <v>2194.31</v>
      </c>
      <c r="G78" s="70">
        <v>2071.6</v>
      </c>
      <c r="H78" s="70">
        <f t="shared" si="16"/>
        <v>67915.34</v>
      </c>
      <c r="I78" s="70">
        <v>5778.92</v>
      </c>
      <c r="J78" s="10">
        <v>0</v>
      </c>
      <c r="K78" s="7">
        <v>0</v>
      </c>
      <c r="L78" s="7">
        <v>0</v>
      </c>
      <c r="M78" s="7">
        <v>0</v>
      </c>
      <c r="N78" s="7">
        <f t="shared" si="17"/>
        <v>10044.83</v>
      </c>
      <c r="O78" s="7">
        <f t="shared" si="19"/>
        <v>62136.42</v>
      </c>
    </row>
    <row r="79" spans="1:15" x14ac:dyDescent="0.25">
      <c r="A79" s="102">
        <v>42786</v>
      </c>
      <c r="B79" s="14" t="s">
        <v>61</v>
      </c>
      <c r="C79" s="11" t="s">
        <v>366</v>
      </c>
      <c r="D79" s="16" t="s">
        <v>441</v>
      </c>
      <c r="E79" s="7">
        <v>72181.25</v>
      </c>
      <c r="F79" s="70">
        <v>2194.31</v>
      </c>
      <c r="G79" s="70">
        <v>2071.6</v>
      </c>
      <c r="H79" s="70">
        <f t="shared" si="16"/>
        <v>67915.34</v>
      </c>
      <c r="I79" s="70">
        <v>5778.92</v>
      </c>
      <c r="J79" s="10">
        <v>0</v>
      </c>
      <c r="K79" s="7">
        <v>0</v>
      </c>
      <c r="L79" s="7">
        <v>0</v>
      </c>
      <c r="M79" s="7">
        <v>0</v>
      </c>
      <c r="N79" s="7">
        <f t="shared" si="17"/>
        <v>10044.83</v>
      </c>
      <c r="O79" s="7">
        <f t="shared" si="19"/>
        <v>62136.42</v>
      </c>
    </row>
    <row r="80" spans="1:15" x14ac:dyDescent="0.25">
      <c r="A80" s="102">
        <v>42786</v>
      </c>
      <c r="B80" s="14" t="s">
        <v>61</v>
      </c>
      <c r="C80" s="15" t="s">
        <v>73</v>
      </c>
      <c r="D80" s="16" t="s">
        <v>301</v>
      </c>
      <c r="E80" s="7">
        <v>32809.660000000003</v>
      </c>
      <c r="F80" s="70">
        <v>997.41</v>
      </c>
      <c r="G80" s="70">
        <v>941.64</v>
      </c>
      <c r="H80" s="70">
        <f t="shared" si="16"/>
        <v>30870.610000000004</v>
      </c>
      <c r="I80" s="70">
        <v>0</v>
      </c>
      <c r="J80" s="10">
        <v>0</v>
      </c>
      <c r="K80" s="7">
        <v>0</v>
      </c>
      <c r="L80" s="7">
        <v>0</v>
      </c>
      <c r="M80" s="7">
        <v>0</v>
      </c>
      <c r="N80" s="7">
        <f t="shared" si="17"/>
        <v>1939.05</v>
      </c>
      <c r="O80" s="7">
        <f t="shared" si="19"/>
        <v>30870.610000000004</v>
      </c>
    </row>
    <row r="81" spans="1:15" x14ac:dyDescent="0.25">
      <c r="A81" s="102">
        <v>42786</v>
      </c>
      <c r="B81" s="14" t="s">
        <v>61</v>
      </c>
      <c r="C81" s="15" t="s">
        <v>523</v>
      </c>
      <c r="D81" s="16" t="s">
        <v>32</v>
      </c>
      <c r="E81" s="7">
        <v>19685.8</v>
      </c>
      <c r="F81" s="70">
        <v>598.45000000000005</v>
      </c>
      <c r="G81" s="70">
        <v>564.98</v>
      </c>
      <c r="H81" s="70">
        <f t="shared" si="16"/>
        <v>18522.37</v>
      </c>
      <c r="I81" s="70">
        <v>0</v>
      </c>
      <c r="J81" s="10">
        <v>0</v>
      </c>
      <c r="K81" s="7">
        <v>0</v>
      </c>
      <c r="L81" s="7">
        <v>0</v>
      </c>
      <c r="M81" s="7">
        <v>0</v>
      </c>
      <c r="N81" s="7">
        <f t="shared" si="17"/>
        <v>1163.43</v>
      </c>
      <c r="O81" s="7">
        <f t="shared" si="19"/>
        <v>18522.37</v>
      </c>
    </row>
    <row r="82" spans="1:15" x14ac:dyDescent="0.25">
      <c r="A82" s="102">
        <v>42786</v>
      </c>
      <c r="B82" s="14" t="s">
        <v>61</v>
      </c>
      <c r="C82" s="15" t="s">
        <v>528</v>
      </c>
      <c r="D82" s="16" t="s">
        <v>32</v>
      </c>
      <c r="E82" s="7">
        <v>19685.8</v>
      </c>
      <c r="F82" s="70">
        <v>598.45000000000005</v>
      </c>
      <c r="G82" s="70">
        <v>564.98</v>
      </c>
      <c r="H82" s="70">
        <f t="shared" si="16"/>
        <v>18522.37</v>
      </c>
      <c r="I82" s="70">
        <v>0</v>
      </c>
      <c r="J82" s="10">
        <v>0</v>
      </c>
      <c r="K82" s="7">
        <v>0</v>
      </c>
      <c r="L82" s="7">
        <v>0</v>
      </c>
      <c r="M82" s="7">
        <v>0</v>
      </c>
      <c r="N82" s="7">
        <f t="shared" si="17"/>
        <v>1163.43</v>
      </c>
      <c r="O82" s="7">
        <f t="shared" si="19"/>
        <v>18522.37</v>
      </c>
    </row>
    <row r="83" spans="1:15" x14ac:dyDescent="0.25">
      <c r="A83" s="102">
        <v>42786</v>
      </c>
      <c r="B83" s="14" t="s">
        <v>70</v>
      </c>
      <c r="C83" s="11" t="s">
        <v>27</v>
      </c>
      <c r="D83" s="69" t="s">
        <v>72</v>
      </c>
      <c r="E83" s="70">
        <v>137800.57</v>
      </c>
      <c r="F83" s="70">
        <v>2995.92</v>
      </c>
      <c r="G83" s="70">
        <v>3954.88</v>
      </c>
      <c r="H83" s="70">
        <f t="shared" ref="H83:H92" si="20">SUM(E83-F83-G83-L83)</f>
        <v>130849.76999999999</v>
      </c>
      <c r="I83" s="70">
        <v>21295.38</v>
      </c>
      <c r="J83" s="10">
        <v>0</v>
      </c>
      <c r="K83" s="7">
        <v>0</v>
      </c>
      <c r="L83" s="7">
        <v>0</v>
      </c>
      <c r="M83" s="7">
        <v>0</v>
      </c>
      <c r="N83" s="7">
        <f t="shared" ref="N83:N92" si="21">SUM(F83+G83+I83+L83)</f>
        <v>28246.18</v>
      </c>
      <c r="O83" s="7">
        <f t="shared" ref="O83:O92" si="22">SUM(E83-N83)</f>
        <v>109554.39000000001</v>
      </c>
    </row>
    <row r="84" spans="1:15" x14ac:dyDescent="0.25">
      <c r="A84" s="102">
        <v>42786</v>
      </c>
      <c r="B84" s="14" t="s">
        <v>70</v>
      </c>
      <c r="C84" s="72" t="s">
        <v>578</v>
      </c>
      <c r="D84" s="16" t="s">
        <v>74</v>
      </c>
      <c r="E84" s="7">
        <v>26247.73</v>
      </c>
      <c r="F84" s="70">
        <v>797.93</v>
      </c>
      <c r="G84" s="70">
        <v>753.31</v>
      </c>
      <c r="H84" s="70">
        <f t="shared" si="20"/>
        <v>24696.489999999998</v>
      </c>
      <c r="I84" s="70">
        <v>0</v>
      </c>
      <c r="J84" s="10">
        <v>0</v>
      </c>
      <c r="K84" s="7">
        <v>0</v>
      </c>
      <c r="L84" s="7">
        <v>0</v>
      </c>
      <c r="M84" s="7">
        <v>0</v>
      </c>
      <c r="N84" s="7">
        <f t="shared" si="21"/>
        <v>1551.2399999999998</v>
      </c>
      <c r="O84" s="7">
        <f t="shared" si="22"/>
        <v>24696.489999999998</v>
      </c>
    </row>
    <row r="85" spans="1:15" x14ac:dyDescent="0.25">
      <c r="A85" s="102">
        <v>42786</v>
      </c>
      <c r="B85" s="14" t="s">
        <v>70</v>
      </c>
      <c r="C85" s="15" t="s">
        <v>276</v>
      </c>
      <c r="D85" s="16" t="s">
        <v>74</v>
      </c>
      <c r="E85" s="7">
        <v>26247.73</v>
      </c>
      <c r="F85" s="70">
        <v>797.93</v>
      </c>
      <c r="G85" s="70">
        <v>753.31</v>
      </c>
      <c r="H85" s="70">
        <f t="shared" si="20"/>
        <v>24696.489999999998</v>
      </c>
      <c r="I85" s="70">
        <v>0</v>
      </c>
      <c r="J85" s="10">
        <v>0</v>
      </c>
      <c r="K85" s="7">
        <v>0</v>
      </c>
      <c r="L85" s="7">
        <v>0</v>
      </c>
      <c r="M85" s="7">
        <v>0</v>
      </c>
      <c r="N85" s="7">
        <f t="shared" si="21"/>
        <v>1551.2399999999998</v>
      </c>
      <c r="O85" s="7">
        <f t="shared" si="22"/>
        <v>24696.489999999998</v>
      </c>
    </row>
    <row r="86" spans="1:15" x14ac:dyDescent="0.25">
      <c r="A86" s="102">
        <v>42786</v>
      </c>
      <c r="B86" s="14" t="s">
        <v>70</v>
      </c>
      <c r="C86" s="15" t="s">
        <v>313</v>
      </c>
      <c r="D86" s="16" t="s">
        <v>74</v>
      </c>
      <c r="E86" s="7">
        <v>26247.73</v>
      </c>
      <c r="F86" s="70">
        <v>797.93</v>
      </c>
      <c r="G86" s="70">
        <v>753.31</v>
      </c>
      <c r="H86" s="70">
        <f t="shared" si="20"/>
        <v>24696.489999999998</v>
      </c>
      <c r="I86" s="70">
        <v>0</v>
      </c>
      <c r="J86" s="10">
        <v>0</v>
      </c>
      <c r="K86" s="7">
        <v>0</v>
      </c>
      <c r="L86" s="7">
        <v>0</v>
      </c>
      <c r="M86" s="7">
        <v>0</v>
      </c>
      <c r="N86" s="7">
        <f t="shared" si="21"/>
        <v>1551.2399999999998</v>
      </c>
      <c r="O86" s="7">
        <f t="shared" si="22"/>
        <v>24696.489999999998</v>
      </c>
    </row>
    <row r="87" spans="1:15" x14ac:dyDescent="0.25">
      <c r="A87" s="102">
        <v>42786</v>
      </c>
      <c r="B87" s="14" t="s">
        <v>70</v>
      </c>
      <c r="C87" s="15" t="s">
        <v>277</v>
      </c>
      <c r="D87" s="16" t="s">
        <v>69</v>
      </c>
      <c r="E87" s="7">
        <v>39371.599999999999</v>
      </c>
      <c r="F87" s="70">
        <v>1196.9000000000001</v>
      </c>
      <c r="G87" s="70">
        <v>1129.96</v>
      </c>
      <c r="H87" s="70">
        <f t="shared" si="20"/>
        <v>37044.74</v>
      </c>
      <c r="I87" s="70">
        <v>353.96</v>
      </c>
      <c r="J87" s="10">
        <v>0</v>
      </c>
      <c r="K87" s="7">
        <v>0</v>
      </c>
      <c r="L87" s="7">
        <v>0</v>
      </c>
      <c r="M87" s="7">
        <v>0</v>
      </c>
      <c r="N87" s="7">
        <f t="shared" si="21"/>
        <v>2680.82</v>
      </c>
      <c r="O87" s="7">
        <f t="shared" si="22"/>
        <v>36690.78</v>
      </c>
    </row>
    <row r="88" spans="1:15" ht="18.75" x14ac:dyDescent="0.3">
      <c r="A88" s="102">
        <v>42786</v>
      </c>
      <c r="B88" s="14" t="s">
        <v>70</v>
      </c>
      <c r="C88" s="71" t="s">
        <v>355</v>
      </c>
      <c r="D88" s="16" t="s">
        <v>76</v>
      </c>
      <c r="E88" s="7">
        <v>39371.599999999999</v>
      </c>
      <c r="F88" s="70">
        <v>1196.9000000000001</v>
      </c>
      <c r="G88" s="70">
        <v>1129.96</v>
      </c>
      <c r="H88" s="70">
        <f t="shared" si="20"/>
        <v>37044.74</v>
      </c>
      <c r="I88" s="70">
        <v>353.96</v>
      </c>
      <c r="J88" s="10">
        <v>0</v>
      </c>
      <c r="K88" s="7">
        <v>0</v>
      </c>
      <c r="L88" s="7">
        <v>0</v>
      </c>
      <c r="M88" s="7">
        <v>0</v>
      </c>
      <c r="N88" s="7">
        <f t="shared" si="21"/>
        <v>2680.82</v>
      </c>
      <c r="O88" s="7">
        <f t="shared" si="22"/>
        <v>36690.78</v>
      </c>
    </row>
    <row r="89" spans="1:15" x14ac:dyDescent="0.25">
      <c r="A89" s="102">
        <v>42786</v>
      </c>
      <c r="B89" s="14" t="s">
        <v>70</v>
      </c>
      <c r="C89" s="15" t="s">
        <v>303</v>
      </c>
      <c r="D89" s="16" t="s">
        <v>69</v>
      </c>
      <c r="E89" s="7">
        <v>39371.599999999999</v>
      </c>
      <c r="F89" s="70">
        <v>1196.9000000000001</v>
      </c>
      <c r="G89" s="70">
        <v>1129.96</v>
      </c>
      <c r="H89" s="70">
        <f t="shared" si="20"/>
        <v>37044.74</v>
      </c>
      <c r="I89" s="70">
        <v>353.96</v>
      </c>
      <c r="J89" s="10">
        <v>0</v>
      </c>
      <c r="K89" s="7">
        <v>0</v>
      </c>
      <c r="L89" s="7">
        <v>0</v>
      </c>
      <c r="M89" s="7">
        <v>0</v>
      </c>
      <c r="N89" s="7">
        <f>SUM(F89+G89+I89+K89)</f>
        <v>2680.82</v>
      </c>
      <c r="O89" s="7">
        <f t="shared" si="22"/>
        <v>36690.78</v>
      </c>
    </row>
    <row r="90" spans="1:15" x14ac:dyDescent="0.25">
      <c r="A90" s="102">
        <v>42786</v>
      </c>
      <c r="B90" s="14" t="s">
        <v>70</v>
      </c>
      <c r="C90" s="15" t="s">
        <v>336</v>
      </c>
      <c r="D90" s="16" t="s">
        <v>76</v>
      </c>
      <c r="E90" s="7">
        <v>39371.599999999999</v>
      </c>
      <c r="F90" s="70">
        <v>1196.9000000000001</v>
      </c>
      <c r="G90" s="70">
        <v>1129.96</v>
      </c>
      <c r="H90" s="70">
        <f t="shared" si="20"/>
        <v>37044.74</v>
      </c>
      <c r="I90" s="70">
        <v>353.96</v>
      </c>
      <c r="J90" s="10">
        <v>0</v>
      </c>
      <c r="K90" s="7">
        <v>0</v>
      </c>
      <c r="L90" s="7">
        <v>0</v>
      </c>
      <c r="M90" s="7">
        <v>0</v>
      </c>
      <c r="N90" s="7">
        <f t="shared" si="21"/>
        <v>2680.82</v>
      </c>
      <c r="O90" s="7">
        <f t="shared" si="22"/>
        <v>36690.78</v>
      </c>
    </row>
    <row r="91" spans="1:15" x14ac:dyDescent="0.25">
      <c r="A91" s="102">
        <v>42786</v>
      </c>
      <c r="B91" s="14" t="s">
        <v>70</v>
      </c>
      <c r="C91" s="54" t="s">
        <v>447</v>
      </c>
      <c r="D91" s="16" t="s">
        <v>76</v>
      </c>
      <c r="E91" s="7">
        <v>39371.599999999999</v>
      </c>
      <c r="F91" s="70">
        <v>1196.9000000000001</v>
      </c>
      <c r="G91" s="70">
        <v>1129.96</v>
      </c>
      <c r="H91" s="70">
        <f t="shared" si="20"/>
        <v>37044.74</v>
      </c>
      <c r="I91" s="70">
        <v>353.96</v>
      </c>
      <c r="J91" s="10">
        <v>0</v>
      </c>
      <c r="K91" s="7">
        <v>0</v>
      </c>
      <c r="L91" s="7">
        <v>0</v>
      </c>
      <c r="M91" s="7">
        <v>0</v>
      </c>
      <c r="N91" s="7">
        <f t="shared" si="21"/>
        <v>2680.82</v>
      </c>
      <c r="O91" s="7">
        <f t="shared" si="22"/>
        <v>36690.78</v>
      </c>
    </row>
    <row r="92" spans="1:15" x14ac:dyDescent="0.25">
      <c r="A92" s="102">
        <v>42786</v>
      </c>
      <c r="B92" s="14" t="s">
        <v>70</v>
      </c>
      <c r="C92" s="15" t="s">
        <v>345</v>
      </c>
      <c r="D92" s="16" t="s">
        <v>81</v>
      </c>
      <c r="E92" s="7">
        <v>72181.25</v>
      </c>
      <c r="F92" s="70">
        <v>2194.31</v>
      </c>
      <c r="G92" s="70">
        <v>2071.6</v>
      </c>
      <c r="H92" s="70">
        <f t="shared" si="20"/>
        <v>67915.34</v>
      </c>
      <c r="I92" s="70">
        <v>5778.92</v>
      </c>
      <c r="J92" s="10">
        <v>0</v>
      </c>
      <c r="K92" s="7">
        <v>0</v>
      </c>
      <c r="L92" s="7">
        <v>0</v>
      </c>
      <c r="M92" s="7">
        <v>0</v>
      </c>
      <c r="N92" s="7">
        <f t="shared" si="21"/>
        <v>10044.83</v>
      </c>
      <c r="O92" s="7">
        <f t="shared" si="22"/>
        <v>62136.42</v>
      </c>
    </row>
    <row r="93" spans="1:15" x14ac:dyDescent="0.25">
      <c r="A93" s="102">
        <v>42786</v>
      </c>
      <c r="B93" s="14" t="s">
        <v>77</v>
      </c>
      <c r="C93" s="5" t="s">
        <v>78</v>
      </c>
      <c r="D93" s="6" t="s">
        <v>79</v>
      </c>
      <c r="E93" s="7">
        <v>196857.95</v>
      </c>
      <c r="F93" s="70">
        <v>2995.92</v>
      </c>
      <c r="G93" s="70">
        <v>5649.82</v>
      </c>
      <c r="H93" s="70">
        <f t="shared" ref="H93:H100" si="23">SUM(E93-F93-G93-L93)</f>
        <v>187281.44999999998</v>
      </c>
      <c r="I93" s="70">
        <v>35403.300000000003</v>
      </c>
      <c r="J93" s="10">
        <v>0</v>
      </c>
      <c r="K93" s="7">
        <v>0</v>
      </c>
      <c r="L93" s="7">
        <v>930.76</v>
      </c>
      <c r="M93" s="7">
        <v>0</v>
      </c>
      <c r="N93" s="7">
        <f t="shared" ref="N93:N100" si="24">SUM(F93+G93+I93+L93)</f>
        <v>44979.8</v>
      </c>
      <c r="O93" s="7">
        <f t="shared" ref="O93:O100" si="25">SUM(E93-N93)</f>
        <v>151878.15000000002</v>
      </c>
    </row>
    <row r="94" spans="1:15" x14ac:dyDescent="0.25">
      <c r="A94" s="102">
        <v>42786</v>
      </c>
      <c r="B94" s="14" t="s">
        <v>77</v>
      </c>
      <c r="C94" s="11" t="s">
        <v>28</v>
      </c>
      <c r="D94" s="6" t="s">
        <v>29</v>
      </c>
      <c r="E94" s="7">
        <v>118114.78</v>
      </c>
      <c r="F94" s="70">
        <v>2995.92</v>
      </c>
      <c r="G94" s="70">
        <v>3389.89</v>
      </c>
      <c r="H94" s="70">
        <f t="shared" si="23"/>
        <v>111728.97</v>
      </c>
      <c r="I94" s="70">
        <v>16515.18</v>
      </c>
      <c r="J94" s="7">
        <v>0</v>
      </c>
      <c r="K94" s="7">
        <v>0</v>
      </c>
      <c r="L94" s="7">
        <v>0</v>
      </c>
      <c r="M94" s="7">
        <v>0</v>
      </c>
      <c r="N94" s="7">
        <f t="shared" si="24"/>
        <v>22900.989999999998</v>
      </c>
      <c r="O94" s="7">
        <f t="shared" si="25"/>
        <v>95213.790000000008</v>
      </c>
    </row>
    <row r="95" spans="1:15" x14ac:dyDescent="0.25">
      <c r="A95" s="102">
        <v>42786</v>
      </c>
      <c r="B95" s="14" t="s">
        <v>77</v>
      </c>
      <c r="C95" s="11" t="s">
        <v>36</v>
      </c>
      <c r="D95" s="6" t="s">
        <v>29</v>
      </c>
      <c r="E95" s="7">
        <v>118114.78</v>
      </c>
      <c r="F95" s="70">
        <v>2995.92</v>
      </c>
      <c r="G95" s="70">
        <v>3389.89</v>
      </c>
      <c r="H95" s="70">
        <f t="shared" si="23"/>
        <v>111728.97</v>
      </c>
      <c r="I95" s="70">
        <v>16515.18</v>
      </c>
      <c r="J95" s="7">
        <v>0</v>
      </c>
      <c r="K95" s="7">
        <v>0</v>
      </c>
      <c r="L95" s="7">
        <v>0</v>
      </c>
      <c r="M95" s="7">
        <v>0</v>
      </c>
      <c r="N95" s="7">
        <f t="shared" si="24"/>
        <v>22900.989999999998</v>
      </c>
      <c r="O95" s="7">
        <f t="shared" si="25"/>
        <v>95213.790000000008</v>
      </c>
    </row>
    <row r="96" spans="1:15" x14ac:dyDescent="0.25">
      <c r="A96" s="102">
        <v>42786</v>
      </c>
      <c r="B96" s="14" t="s">
        <v>77</v>
      </c>
      <c r="C96" s="11" t="s">
        <v>43</v>
      </c>
      <c r="D96" s="6" t="s">
        <v>29</v>
      </c>
      <c r="E96" s="7">
        <v>118114.78</v>
      </c>
      <c r="F96" s="70">
        <v>2995.92</v>
      </c>
      <c r="G96" s="70">
        <v>3389.89</v>
      </c>
      <c r="H96" s="70">
        <f t="shared" si="23"/>
        <v>111728.97</v>
      </c>
      <c r="I96" s="70">
        <v>16515.18</v>
      </c>
      <c r="J96" s="10">
        <v>0</v>
      </c>
      <c r="K96" s="7">
        <v>0</v>
      </c>
      <c r="L96" s="7">
        <v>0</v>
      </c>
      <c r="M96" s="7">
        <v>0</v>
      </c>
      <c r="N96" s="7">
        <f t="shared" si="24"/>
        <v>22900.989999999998</v>
      </c>
      <c r="O96" s="7">
        <f t="shared" si="25"/>
        <v>95213.790000000008</v>
      </c>
    </row>
    <row r="97" spans="1:15" x14ac:dyDescent="0.25">
      <c r="A97" s="102">
        <v>42786</v>
      </c>
      <c r="B97" s="14" t="s">
        <v>77</v>
      </c>
      <c r="C97" s="79" t="s">
        <v>460</v>
      </c>
      <c r="D97" s="6" t="s">
        <v>29</v>
      </c>
      <c r="E97" s="7">
        <v>118114.78</v>
      </c>
      <c r="F97" s="70">
        <v>2995.92</v>
      </c>
      <c r="G97" s="70">
        <v>3389.89</v>
      </c>
      <c r="H97" s="70">
        <f t="shared" si="23"/>
        <v>111728.97</v>
      </c>
      <c r="I97" s="70">
        <v>16515.18</v>
      </c>
      <c r="J97" s="10">
        <v>0</v>
      </c>
      <c r="K97" s="7">
        <v>0</v>
      </c>
      <c r="L97" s="7">
        <v>0</v>
      </c>
      <c r="M97" s="7">
        <v>0</v>
      </c>
      <c r="N97" s="7">
        <f t="shared" si="24"/>
        <v>22900.989999999998</v>
      </c>
      <c r="O97" s="7">
        <f t="shared" si="25"/>
        <v>95213.790000000008</v>
      </c>
    </row>
    <row r="98" spans="1:15" x14ac:dyDescent="0.25">
      <c r="A98" s="102">
        <v>42786</v>
      </c>
      <c r="B98" s="14" t="s">
        <v>77</v>
      </c>
      <c r="C98" s="5" t="s">
        <v>259</v>
      </c>
      <c r="D98" s="6" t="s">
        <v>29</v>
      </c>
      <c r="E98" s="7">
        <v>118114.78</v>
      </c>
      <c r="F98" s="70">
        <v>2995.92</v>
      </c>
      <c r="G98" s="70">
        <v>3389.89</v>
      </c>
      <c r="H98" s="70">
        <f t="shared" si="23"/>
        <v>111728.97</v>
      </c>
      <c r="I98" s="70">
        <v>16515.18</v>
      </c>
      <c r="J98" s="10">
        <v>0</v>
      </c>
      <c r="K98" s="7">
        <v>0</v>
      </c>
      <c r="L98" s="7">
        <v>0</v>
      </c>
      <c r="M98" s="7">
        <v>0</v>
      </c>
      <c r="N98" s="7">
        <f t="shared" si="24"/>
        <v>22900.989999999998</v>
      </c>
      <c r="O98" s="7">
        <f t="shared" si="25"/>
        <v>95213.790000000008</v>
      </c>
    </row>
    <row r="99" spans="1:15" x14ac:dyDescent="0.25">
      <c r="A99" s="102">
        <v>42786</v>
      </c>
      <c r="B99" s="14" t="s">
        <v>77</v>
      </c>
      <c r="C99" s="5" t="s">
        <v>471</v>
      </c>
      <c r="D99" s="6" t="s">
        <v>285</v>
      </c>
      <c r="E99" s="7">
        <v>72181.25</v>
      </c>
      <c r="F99" s="70">
        <v>2194.31</v>
      </c>
      <c r="G99" s="70">
        <v>2071.6</v>
      </c>
      <c r="H99" s="70">
        <f t="shared" si="23"/>
        <v>67915.34</v>
      </c>
      <c r="I99" s="70">
        <v>5778.92</v>
      </c>
      <c r="J99" s="10">
        <v>0</v>
      </c>
      <c r="K99" s="7">
        <v>0</v>
      </c>
      <c r="L99" s="7">
        <v>0</v>
      </c>
      <c r="M99" s="7">
        <v>0</v>
      </c>
      <c r="N99" s="7">
        <f t="shared" si="24"/>
        <v>10044.83</v>
      </c>
      <c r="O99" s="7">
        <f t="shared" si="25"/>
        <v>62136.42</v>
      </c>
    </row>
    <row r="100" spans="1:15" x14ac:dyDescent="0.25">
      <c r="A100" s="102">
        <v>42786</v>
      </c>
      <c r="B100" s="14" t="s">
        <v>77</v>
      </c>
      <c r="C100" s="5" t="s">
        <v>529</v>
      </c>
      <c r="D100" s="6" t="s">
        <v>30</v>
      </c>
      <c r="E100" s="7">
        <v>59057.39</v>
      </c>
      <c r="F100" s="70">
        <v>1795.34</v>
      </c>
      <c r="G100" s="70">
        <v>1694.95</v>
      </c>
      <c r="H100" s="70">
        <f t="shared" si="23"/>
        <v>55567.100000000006</v>
      </c>
      <c r="I100" s="70">
        <v>3309.27</v>
      </c>
      <c r="J100" s="10">
        <v>0</v>
      </c>
      <c r="K100" s="7">
        <v>0</v>
      </c>
      <c r="L100" s="7">
        <v>0</v>
      </c>
      <c r="M100" s="7">
        <v>0</v>
      </c>
      <c r="N100" s="7">
        <f t="shared" si="24"/>
        <v>6799.5599999999995</v>
      </c>
      <c r="O100" s="7">
        <f t="shared" si="25"/>
        <v>52257.83</v>
      </c>
    </row>
    <row r="101" spans="1:15" x14ac:dyDescent="0.25">
      <c r="A101" s="102">
        <v>42786</v>
      </c>
      <c r="B101" s="14" t="s">
        <v>82</v>
      </c>
      <c r="C101" s="11" t="s">
        <v>83</v>
      </c>
      <c r="D101" s="12" t="s">
        <v>84</v>
      </c>
      <c r="E101" s="7">
        <v>196857.95</v>
      </c>
      <c r="F101" s="70">
        <v>2995.92</v>
      </c>
      <c r="G101" s="70">
        <v>5649.82</v>
      </c>
      <c r="H101" s="70">
        <f t="shared" ref="H101:H132" si="26">SUM(E101-F101-G101-L101)</f>
        <v>187281.44999999998</v>
      </c>
      <c r="I101" s="70">
        <v>35403.300000000003</v>
      </c>
      <c r="J101" s="10">
        <v>0</v>
      </c>
      <c r="K101" s="7">
        <v>0</v>
      </c>
      <c r="L101" s="7">
        <v>930.76</v>
      </c>
      <c r="M101" s="7">
        <v>0</v>
      </c>
      <c r="N101" s="7">
        <f t="shared" ref="N101:N166" si="27">SUM(F101+G101+I101+L101)</f>
        <v>44979.8</v>
      </c>
      <c r="O101" s="7">
        <f t="shared" ref="O101:O132" si="28">SUM(E101-N101)</f>
        <v>151878.15000000002</v>
      </c>
    </row>
    <row r="102" spans="1:15" x14ac:dyDescent="0.25">
      <c r="A102" s="102">
        <v>42786</v>
      </c>
      <c r="B102" s="14" t="s">
        <v>82</v>
      </c>
      <c r="C102" s="5" t="s">
        <v>85</v>
      </c>
      <c r="D102" s="6" t="s">
        <v>86</v>
      </c>
      <c r="E102" s="7">
        <v>137800.57</v>
      </c>
      <c r="F102" s="70">
        <v>2995.92</v>
      </c>
      <c r="G102" s="70">
        <v>3954.88</v>
      </c>
      <c r="H102" s="70">
        <f t="shared" si="26"/>
        <v>129919.01</v>
      </c>
      <c r="I102" s="70">
        <v>21062.69</v>
      </c>
      <c r="J102" s="10">
        <v>0</v>
      </c>
      <c r="K102" s="7">
        <v>0</v>
      </c>
      <c r="L102" s="7">
        <v>930.76</v>
      </c>
      <c r="M102" s="7">
        <v>0</v>
      </c>
      <c r="N102" s="7">
        <f t="shared" si="27"/>
        <v>28944.249999999996</v>
      </c>
      <c r="O102" s="7">
        <f t="shared" si="28"/>
        <v>108856.32000000001</v>
      </c>
    </row>
    <row r="103" spans="1:15" x14ac:dyDescent="0.25">
      <c r="A103" s="102">
        <v>42786</v>
      </c>
      <c r="B103" s="14" t="s">
        <v>82</v>
      </c>
      <c r="C103" s="5" t="s">
        <v>87</v>
      </c>
      <c r="D103" s="6" t="s">
        <v>30</v>
      </c>
      <c r="E103" s="7">
        <v>59057.39</v>
      </c>
      <c r="F103" s="70">
        <v>1795.34</v>
      </c>
      <c r="G103" s="70">
        <v>1694.95</v>
      </c>
      <c r="H103" s="70">
        <f t="shared" si="26"/>
        <v>55567.100000000006</v>
      </c>
      <c r="I103" s="70">
        <v>3309.27</v>
      </c>
      <c r="J103" s="10">
        <v>0</v>
      </c>
      <c r="K103" s="7">
        <v>0</v>
      </c>
      <c r="L103" s="7">
        <v>0</v>
      </c>
      <c r="M103" s="7">
        <v>0</v>
      </c>
      <c r="N103" s="7">
        <f t="shared" si="27"/>
        <v>6799.5599999999995</v>
      </c>
      <c r="O103" s="7">
        <f t="shared" si="28"/>
        <v>52257.83</v>
      </c>
    </row>
    <row r="104" spans="1:15" x14ac:dyDescent="0.25">
      <c r="A104" s="102">
        <v>42786</v>
      </c>
      <c r="B104" s="14" t="s">
        <v>82</v>
      </c>
      <c r="C104" s="5" t="s">
        <v>89</v>
      </c>
      <c r="D104" s="6" t="s">
        <v>90</v>
      </c>
      <c r="E104" s="7">
        <v>72181.25</v>
      </c>
      <c r="F104" s="70">
        <v>2194.31</v>
      </c>
      <c r="G104" s="70">
        <v>2071.6</v>
      </c>
      <c r="H104" s="70">
        <f t="shared" si="26"/>
        <v>67915.34</v>
      </c>
      <c r="I104" s="70">
        <v>5778.92</v>
      </c>
      <c r="J104" s="10">
        <v>0</v>
      </c>
      <c r="K104" s="7">
        <v>0</v>
      </c>
      <c r="L104" s="7">
        <v>0</v>
      </c>
      <c r="M104" s="7">
        <v>0</v>
      </c>
      <c r="N104" s="7">
        <f t="shared" si="27"/>
        <v>10044.83</v>
      </c>
      <c r="O104" s="7">
        <f t="shared" si="28"/>
        <v>62136.42</v>
      </c>
    </row>
    <row r="105" spans="1:15" x14ac:dyDescent="0.25">
      <c r="A105" s="102">
        <v>42786</v>
      </c>
      <c r="B105" s="14" t="s">
        <v>82</v>
      </c>
      <c r="C105" s="5" t="s">
        <v>91</v>
      </c>
      <c r="D105" s="6" t="s">
        <v>285</v>
      </c>
      <c r="E105" s="7">
        <v>72181.25</v>
      </c>
      <c r="F105" s="70">
        <v>2194.31</v>
      </c>
      <c r="G105" s="70">
        <v>2071.6</v>
      </c>
      <c r="H105" s="70">
        <f t="shared" si="26"/>
        <v>66984.58</v>
      </c>
      <c r="I105" s="70">
        <v>5592.77</v>
      </c>
      <c r="J105" s="10">
        <v>0</v>
      </c>
      <c r="K105" s="7">
        <v>0</v>
      </c>
      <c r="L105" s="7">
        <v>930.76</v>
      </c>
      <c r="M105" s="7">
        <v>0</v>
      </c>
      <c r="N105" s="7">
        <f t="shared" si="27"/>
        <v>10789.44</v>
      </c>
      <c r="O105" s="7">
        <f t="shared" si="28"/>
        <v>61391.81</v>
      </c>
    </row>
    <row r="106" spans="1:15" x14ac:dyDescent="0.25">
      <c r="A106" s="102">
        <v>42786</v>
      </c>
      <c r="B106" s="14" t="s">
        <v>82</v>
      </c>
      <c r="C106" s="5" t="s">
        <v>92</v>
      </c>
      <c r="D106" s="6" t="s">
        <v>285</v>
      </c>
      <c r="E106" s="7">
        <v>72181.25</v>
      </c>
      <c r="F106" s="70">
        <v>2194.31</v>
      </c>
      <c r="G106" s="70">
        <v>2071.6</v>
      </c>
      <c r="H106" s="70">
        <f t="shared" si="26"/>
        <v>66984.58</v>
      </c>
      <c r="I106" s="70">
        <v>5592.77</v>
      </c>
      <c r="J106" s="10">
        <v>0</v>
      </c>
      <c r="K106" s="7">
        <v>0</v>
      </c>
      <c r="L106" s="7">
        <v>930.76</v>
      </c>
      <c r="M106" s="7">
        <v>0</v>
      </c>
      <c r="N106" s="7">
        <f t="shared" si="27"/>
        <v>10789.44</v>
      </c>
      <c r="O106" s="7">
        <f t="shared" si="28"/>
        <v>61391.81</v>
      </c>
    </row>
    <row r="107" spans="1:15" x14ac:dyDescent="0.25">
      <c r="A107" s="102">
        <v>42786</v>
      </c>
      <c r="B107" s="14" t="s">
        <v>82</v>
      </c>
      <c r="C107" s="72" t="s">
        <v>579</v>
      </c>
      <c r="D107" s="6" t="s">
        <v>90</v>
      </c>
      <c r="E107" s="7">
        <v>41246.43</v>
      </c>
      <c r="F107" s="70">
        <v>1253.8900000000001</v>
      </c>
      <c r="G107" s="70">
        <v>1183.77</v>
      </c>
      <c r="H107" s="70">
        <f t="shared" si="26"/>
        <v>38808.770000000004</v>
      </c>
      <c r="I107" s="70">
        <v>618.57000000000005</v>
      </c>
      <c r="J107" s="10">
        <v>0</v>
      </c>
      <c r="K107" s="7">
        <v>0</v>
      </c>
      <c r="L107" s="7">
        <v>0</v>
      </c>
      <c r="M107" s="7">
        <v>0</v>
      </c>
      <c r="N107" s="7">
        <f t="shared" si="27"/>
        <v>3056.23</v>
      </c>
      <c r="O107" s="7">
        <f t="shared" si="28"/>
        <v>38190.199999999997</v>
      </c>
    </row>
    <row r="108" spans="1:15" x14ac:dyDescent="0.25">
      <c r="A108" s="102">
        <v>42786</v>
      </c>
      <c r="B108" s="14" t="s">
        <v>82</v>
      </c>
      <c r="C108" s="5" t="s">
        <v>93</v>
      </c>
      <c r="D108" s="6" t="s">
        <v>90</v>
      </c>
      <c r="E108" s="7">
        <v>72181.25</v>
      </c>
      <c r="F108" s="70">
        <v>2194.31</v>
      </c>
      <c r="G108" s="70">
        <v>2071.6</v>
      </c>
      <c r="H108" s="70">
        <f t="shared" si="26"/>
        <v>67915.34</v>
      </c>
      <c r="I108" s="70">
        <v>5778.92</v>
      </c>
      <c r="J108" s="10">
        <v>0</v>
      </c>
      <c r="K108" s="7">
        <v>0</v>
      </c>
      <c r="L108" s="7">
        <v>0</v>
      </c>
      <c r="M108" s="7">
        <v>0</v>
      </c>
      <c r="N108" s="7">
        <f t="shared" si="27"/>
        <v>10044.83</v>
      </c>
      <c r="O108" s="7">
        <f t="shared" si="28"/>
        <v>62136.42</v>
      </c>
    </row>
    <row r="109" spans="1:15" x14ac:dyDescent="0.25">
      <c r="A109" s="102">
        <v>42786</v>
      </c>
      <c r="B109" s="14" t="s">
        <v>82</v>
      </c>
      <c r="C109" s="5" t="s">
        <v>94</v>
      </c>
      <c r="D109" s="6" t="s">
        <v>90</v>
      </c>
      <c r="E109" s="7">
        <v>72181.25</v>
      </c>
      <c r="F109" s="70">
        <v>2194.31</v>
      </c>
      <c r="G109" s="70">
        <v>2071.6</v>
      </c>
      <c r="H109" s="70">
        <f t="shared" si="26"/>
        <v>66053.819999999992</v>
      </c>
      <c r="I109" s="70">
        <v>5406.61</v>
      </c>
      <c r="J109" s="10">
        <v>0</v>
      </c>
      <c r="K109" s="7">
        <v>0</v>
      </c>
      <c r="L109" s="7">
        <v>1861.52</v>
      </c>
      <c r="M109" s="7">
        <v>0</v>
      </c>
      <c r="N109" s="7">
        <f t="shared" si="27"/>
        <v>11534.04</v>
      </c>
      <c r="O109" s="7">
        <f t="shared" si="28"/>
        <v>60647.21</v>
      </c>
    </row>
    <row r="110" spans="1:15" x14ac:dyDescent="0.25">
      <c r="A110" s="102">
        <v>42786</v>
      </c>
      <c r="B110" s="14" t="s">
        <v>82</v>
      </c>
      <c r="C110" s="5" t="s">
        <v>257</v>
      </c>
      <c r="D110" s="6" t="s">
        <v>90</v>
      </c>
      <c r="E110" s="7">
        <v>72181.25</v>
      </c>
      <c r="F110" s="70">
        <v>2194.31</v>
      </c>
      <c r="G110" s="70">
        <v>2071.6</v>
      </c>
      <c r="H110" s="70">
        <f t="shared" si="26"/>
        <v>67915.34</v>
      </c>
      <c r="I110" s="70">
        <v>5778.92</v>
      </c>
      <c r="J110" s="10">
        <v>0</v>
      </c>
      <c r="K110" s="7">
        <v>0</v>
      </c>
      <c r="L110" s="7">
        <v>0</v>
      </c>
      <c r="M110" s="7">
        <v>0</v>
      </c>
      <c r="N110" s="7">
        <f t="shared" si="27"/>
        <v>10044.83</v>
      </c>
      <c r="O110" s="7">
        <f t="shared" si="28"/>
        <v>62136.42</v>
      </c>
    </row>
    <row r="111" spans="1:15" x14ac:dyDescent="0.25">
      <c r="A111" s="102">
        <v>42786</v>
      </c>
      <c r="B111" s="14" t="s">
        <v>82</v>
      </c>
      <c r="C111" s="5" t="s">
        <v>258</v>
      </c>
      <c r="D111" s="6" t="s">
        <v>285</v>
      </c>
      <c r="E111" s="7">
        <v>72181.25</v>
      </c>
      <c r="F111" s="70">
        <v>2194.31</v>
      </c>
      <c r="G111" s="70">
        <v>2071.6</v>
      </c>
      <c r="H111" s="70">
        <f t="shared" si="26"/>
        <v>67915.34</v>
      </c>
      <c r="I111" s="70">
        <v>5778.92</v>
      </c>
      <c r="J111" s="10">
        <v>0</v>
      </c>
      <c r="K111" s="7">
        <v>0</v>
      </c>
      <c r="L111" s="7">
        <v>0</v>
      </c>
      <c r="M111" s="7">
        <v>0</v>
      </c>
      <c r="N111" s="7">
        <f t="shared" si="27"/>
        <v>10044.83</v>
      </c>
      <c r="O111" s="7">
        <f t="shared" si="28"/>
        <v>62136.42</v>
      </c>
    </row>
    <row r="112" spans="1:15" x14ac:dyDescent="0.25">
      <c r="A112" s="102">
        <v>42786</v>
      </c>
      <c r="B112" s="14" t="s">
        <v>82</v>
      </c>
      <c r="C112" s="5" t="s">
        <v>260</v>
      </c>
      <c r="D112" s="6" t="s">
        <v>90</v>
      </c>
      <c r="E112" s="7">
        <v>72181.25</v>
      </c>
      <c r="F112" s="70">
        <v>2194.31</v>
      </c>
      <c r="G112" s="70">
        <v>2071.6</v>
      </c>
      <c r="H112" s="70">
        <f t="shared" si="26"/>
        <v>67915.34</v>
      </c>
      <c r="I112" s="70">
        <v>5778.92</v>
      </c>
      <c r="J112" s="10">
        <v>0</v>
      </c>
      <c r="K112" s="7">
        <v>0</v>
      </c>
      <c r="L112" s="7">
        <v>0</v>
      </c>
      <c r="M112" s="7">
        <v>0</v>
      </c>
      <c r="N112" s="7">
        <f t="shared" si="27"/>
        <v>10044.83</v>
      </c>
      <c r="O112" s="7">
        <f t="shared" si="28"/>
        <v>62136.42</v>
      </c>
    </row>
    <row r="113" spans="1:15" x14ac:dyDescent="0.25">
      <c r="A113" s="102">
        <v>42786</v>
      </c>
      <c r="B113" s="14" t="s">
        <v>82</v>
      </c>
      <c r="C113" s="5" t="s">
        <v>330</v>
      </c>
      <c r="D113" s="6" t="s">
        <v>90</v>
      </c>
      <c r="E113" s="7">
        <v>72181.25</v>
      </c>
      <c r="F113" s="70">
        <v>2194.31</v>
      </c>
      <c r="G113" s="70">
        <v>2071.6</v>
      </c>
      <c r="H113" s="70">
        <f t="shared" si="26"/>
        <v>67915.34</v>
      </c>
      <c r="I113" s="70">
        <v>5778.92</v>
      </c>
      <c r="J113" s="10">
        <v>0</v>
      </c>
      <c r="K113" s="7">
        <v>0</v>
      </c>
      <c r="L113" s="7">
        <v>0</v>
      </c>
      <c r="M113" s="7">
        <v>0</v>
      </c>
      <c r="N113" s="7">
        <f t="shared" si="27"/>
        <v>10044.83</v>
      </c>
      <c r="O113" s="7">
        <f t="shared" si="28"/>
        <v>62136.42</v>
      </c>
    </row>
    <row r="114" spans="1:15" x14ac:dyDescent="0.25">
      <c r="A114" s="102">
        <v>42786</v>
      </c>
      <c r="B114" s="14" t="s">
        <v>82</v>
      </c>
      <c r="C114" s="5" t="s">
        <v>284</v>
      </c>
      <c r="D114" s="6" t="s">
        <v>285</v>
      </c>
      <c r="E114" s="7">
        <v>72181.25</v>
      </c>
      <c r="F114" s="70">
        <v>2194.31</v>
      </c>
      <c r="G114" s="70">
        <v>2071.6</v>
      </c>
      <c r="H114" s="70">
        <f t="shared" si="26"/>
        <v>67915.34</v>
      </c>
      <c r="I114" s="70">
        <v>5778.92</v>
      </c>
      <c r="J114" s="10">
        <v>0</v>
      </c>
      <c r="K114" s="7">
        <v>0</v>
      </c>
      <c r="L114" s="7">
        <v>0</v>
      </c>
      <c r="M114" s="7">
        <v>0</v>
      </c>
      <c r="N114" s="7">
        <f t="shared" si="27"/>
        <v>10044.83</v>
      </c>
      <c r="O114" s="7">
        <f t="shared" si="28"/>
        <v>62136.42</v>
      </c>
    </row>
    <row r="115" spans="1:15" x14ac:dyDescent="0.25">
      <c r="A115" s="102">
        <v>42786</v>
      </c>
      <c r="B115" s="14" t="s">
        <v>82</v>
      </c>
      <c r="C115" s="5" t="s">
        <v>289</v>
      </c>
      <c r="D115" s="6" t="s">
        <v>285</v>
      </c>
      <c r="E115" s="7">
        <v>72181.25</v>
      </c>
      <c r="F115" s="70">
        <v>2194.31</v>
      </c>
      <c r="G115" s="70">
        <v>2071.6</v>
      </c>
      <c r="H115" s="70">
        <f t="shared" si="26"/>
        <v>66053.819999999992</v>
      </c>
      <c r="I115" s="70">
        <v>5406.61</v>
      </c>
      <c r="J115" s="10">
        <v>0</v>
      </c>
      <c r="K115" s="7">
        <v>0</v>
      </c>
      <c r="L115" s="7">
        <v>1861.52</v>
      </c>
      <c r="M115" s="7">
        <v>0</v>
      </c>
      <c r="N115" s="7">
        <f t="shared" si="27"/>
        <v>11534.04</v>
      </c>
      <c r="O115" s="7">
        <f t="shared" si="28"/>
        <v>60647.21</v>
      </c>
    </row>
    <row r="116" spans="1:15" x14ac:dyDescent="0.25">
      <c r="A116" s="102">
        <v>42786</v>
      </c>
      <c r="B116" s="14" t="s">
        <v>82</v>
      </c>
      <c r="C116" s="5" t="s">
        <v>309</v>
      </c>
      <c r="D116" s="6" t="s">
        <v>285</v>
      </c>
      <c r="E116" s="7">
        <v>72181.25</v>
      </c>
      <c r="F116" s="70">
        <v>2194.31</v>
      </c>
      <c r="G116" s="70">
        <v>2071.6</v>
      </c>
      <c r="H116" s="70">
        <f t="shared" si="26"/>
        <v>66984.58</v>
      </c>
      <c r="I116" s="70">
        <v>5592.77</v>
      </c>
      <c r="J116" s="10">
        <v>0</v>
      </c>
      <c r="K116" s="7">
        <v>0</v>
      </c>
      <c r="L116" s="7">
        <v>930.76</v>
      </c>
      <c r="M116" s="7">
        <v>0</v>
      </c>
      <c r="N116" s="7">
        <f t="shared" si="27"/>
        <v>10789.44</v>
      </c>
      <c r="O116" s="7">
        <f t="shared" si="28"/>
        <v>61391.81</v>
      </c>
    </row>
    <row r="117" spans="1:15" x14ac:dyDescent="0.25">
      <c r="A117" s="102">
        <v>42786</v>
      </c>
      <c r="B117" s="14" t="s">
        <v>82</v>
      </c>
      <c r="C117" s="5" t="s">
        <v>310</v>
      </c>
      <c r="D117" s="6" t="s">
        <v>285</v>
      </c>
      <c r="E117" s="7">
        <v>72181.25</v>
      </c>
      <c r="F117" s="70">
        <v>2194.31</v>
      </c>
      <c r="G117" s="70">
        <v>2071.6</v>
      </c>
      <c r="H117" s="70">
        <f t="shared" si="26"/>
        <v>67915.34</v>
      </c>
      <c r="I117" s="70">
        <v>5778.92</v>
      </c>
      <c r="J117" s="10">
        <v>0</v>
      </c>
      <c r="K117" s="7">
        <v>0</v>
      </c>
      <c r="L117" s="7">
        <v>0</v>
      </c>
      <c r="M117" s="7">
        <v>0</v>
      </c>
      <c r="N117" s="7">
        <f t="shared" si="27"/>
        <v>10044.83</v>
      </c>
      <c r="O117" s="7">
        <f t="shared" si="28"/>
        <v>62136.42</v>
      </c>
    </row>
    <row r="118" spans="1:15" x14ac:dyDescent="0.25">
      <c r="A118" s="102">
        <v>42786</v>
      </c>
      <c r="B118" s="14" t="s">
        <v>82</v>
      </c>
      <c r="C118" s="5" t="s">
        <v>319</v>
      </c>
      <c r="D118" s="6" t="s">
        <v>285</v>
      </c>
      <c r="E118" s="7">
        <v>72181.25</v>
      </c>
      <c r="F118" s="70">
        <v>2194.31</v>
      </c>
      <c r="G118" s="70">
        <v>2071.6</v>
      </c>
      <c r="H118" s="70">
        <f t="shared" si="26"/>
        <v>67915.34</v>
      </c>
      <c r="I118" s="70">
        <v>5778.92</v>
      </c>
      <c r="J118" s="10">
        <v>0</v>
      </c>
      <c r="K118" s="7">
        <v>0</v>
      </c>
      <c r="L118" s="7">
        <v>0</v>
      </c>
      <c r="M118" s="7">
        <v>0</v>
      </c>
      <c r="N118" s="7">
        <f t="shared" si="27"/>
        <v>10044.83</v>
      </c>
      <c r="O118" s="7">
        <f t="shared" si="28"/>
        <v>62136.42</v>
      </c>
    </row>
    <row r="119" spans="1:15" x14ac:dyDescent="0.25">
      <c r="A119" s="102">
        <v>42786</v>
      </c>
      <c r="B119" s="14" t="s">
        <v>82</v>
      </c>
      <c r="C119" s="5" t="s">
        <v>291</v>
      </c>
      <c r="D119" s="6" t="s">
        <v>533</v>
      </c>
      <c r="E119" s="7">
        <v>72181.25</v>
      </c>
      <c r="F119" s="70">
        <v>2194.31</v>
      </c>
      <c r="G119" s="70">
        <v>2071.6</v>
      </c>
      <c r="H119" s="70">
        <f t="shared" si="26"/>
        <v>67915.34</v>
      </c>
      <c r="I119" s="70">
        <v>5778.92</v>
      </c>
      <c r="J119" s="10">
        <v>0</v>
      </c>
      <c r="K119" s="7">
        <v>0</v>
      </c>
      <c r="L119" s="7">
        <v>0</v>
      </c>
      <c r="M119" s="7">
        <v>0</v>
      </c>
      <c r="N119" s="7">
        <f t="shared" si="27"/>
        <v>10044.83</v>
      </c>
      <c r="O119" s="7">
        <f t="shared" si="28"/>
        <v>62136.42</v>
      </c>
    </row>
    <row r="120" spans="1:15" x14ac:dyDescent="0.25">
      <c r="A120" s="102">
        <v>42786</v>
      </c>
      <c r="B120" s="14" t="s">
        <v>82</v>
      </c>
      <c r="C120" s="11" t="s">
        <v>263</v>
      </c>
      <c r="D120" s="6" t="s">
        <v>285</v>
      </c>
      <c r="E120" s="7">
        <v>72181.25</v>
      </c>
      <c r="F120" s="70">
        <v>2194.31</v>
      </c>
      <c r="G120" s="70">
        <v>2071.6</v>
      </c>
      <c r="H120" s="70">
        <f t="shared" si="26"/>
        <v>67915.34</v>
      </c>
      <c r="I120" s="70">
        <v>5778.92</v>
      </c>
      <c r="J120" s="10">
        <v>0</v>
      </c>
      <c r="K120" s="7">
        <v>0</v>
      </c>
      <c r="L120" s="7">
        <v>0</v>
      </c>
      <c r="M120" s="7">
        <v>0</v>
      </c>
      <c r="N120" s="7">
        <f t="shared" si="27"/>
        <v>10044.83</v>
      </c>
      <c r="O120" s="7">
        <f t="shared" si="28"/>
        <v>62136.42</v>
      </c>
    </row>
    <row r="121" spans="1:15" x14ac:dyDescent="0.25">
      <c r="A121" s="102">
        <v>42786</v>
      </c>
      <c r="B121" s="14" t="s">
        <v>82</v>
      </c>
      <c r="C121" s="11" t="s">
        <v>485</v>
      </c>
      <c r="D121" s="6" t="s">
        <v>90</v>
      </c>
      <c r="E121" s="7">
        <v>72181.25</v>
      </c>
      <c r="F121" s="70">
        <v>2194.31</v>
      </c>
      <c r="G121" s="70">
        <v>2071.6</v>
      </c>
      <c r="H121" s="70">
        <f t="shared" si="26"/>
        <v>67915.34</v>
      </c>
      <c r="I121" s="70">
        <v>5778.92</v>
      </c>
      <c r="J121" s="7">
        <v>0</v>
      </c>
      <c r="K121" s="7">
        <v>0</v>
      </c>
      <c r="L121" s="7">
        <v>0</v>
      </c>
      <c r="M121" s="7">
        <v>0</v>
      </c>
      <c r="N121" s="7">
        <f t="shared" si="27"/>
        <v>10044.83</v>
      </c>
      <c r="O121" s="7">
        <f t="shared" si="28"/>
        <v>62136.42</v>
      </c>
    </row>
    <row r="122" spans="1:15" x14ac:dyDescent="0.25">
      <c r="A122" s="102">
        <v>42786</v>
      </c>
      <c r="B122" s="14" t="s">
        <v>82</v>
      </c>
      <c r="C122" s="5" t="s">
        <v>385</v>
      </c>
      <c r="D122" s="6" t="s">
        <v>285</v>
      </c>
      <c r="E122" s="7">
        <v>72181.25</v>
      </c>
      <c r="F122" s="70">
        <v>2194.31</v>
      </c>
      <c r="G122" s="70">
        <v>2071.6</v>
      </c>
      <c r="H122" s="70">
        <f t="shared" si="26"/>
        <v>67915.34</v>
      </c>
      <c r="I122" s="70">
        <v>5778.92</v>
      </c>
      <c r="J122" s="10">
        <v>0</v>
      </c>
      <c r="K122" s="7">
        <v>0</v>
      </c>
      <c r="L122" s="7">
        <v>0</v>
      </c>
      <c r="M122" s="7">
        <v>0</v>
      </c>
      <c r="N122" s="7">
        <f t="shared" si="27"/>
        <v>10044.83</v>
      </c>
      <c r="O122" s="7">
        <f t="shared" si="28"/>
        <v>62136.42</v>
      </c>
    </row>
    <row r="123" spans="1:15" x14ac:dyDescent="0.25">
      <c r="A123" s="102">
        <v>42786</v>
      </c>
      <c r="B123" s="14" t="s">
        <v>82</v>
      </c>
      <c r="C123" s="5" t="s">
        <v>386</v>
      </c>
      <c r="D123" s="6" t="s">
        <v>90</v>
      </c>
      <c r="E123" s="7">
        <v>72181.25</v>
      </c>
      <c r="F123" s="70">
        <v>2194.31</v>
      </c>
      <c r="G123" s="70">
        <v>2071.6</v>
      </c>
      <c r="H123" s="70">
        <f t="shared" si="26"/>
        <v>67915.34</v>
      </c>
      <c r="I123" s="70">
        <v>5778.92</v>
      </c>
      <c r="J123" s="10">
        <v>0</v>
      </c>
      <c r="K123" s="7">
        <v>0</v>
      </c>
      <c r="L123" s="7">
        <v>0</v>
      </c>
      <c r="M123" s="7">
        <v>0</v>
      </c>
      <c r="N123" s="7">
        <f t="shared" si="27"/>
        <v>10044.83</v>
      </c>
      <c r="O123" s="7">
        <f t="shared" si="28"/>
        <v>62136.42</v>
      </c>
    </row>
    <row r="124" spans="1:15" x14ac:dyDescent="0.25">
      <c r="A124" s="102">
        <v>42786</v>
      </c>
      <c r="B124" s="14" t="s">
        <v>82</v>
      </c>
      <c r="C124" s="5" t="s">
        <v>387</v>
      </c>
      <c r="D124" s="6" t="s">
        <v>90</v>
      </c>
      <c r="E124" s="7">
        <v>72181.25</v>
      </c>
      <c r="F124" s="70">
        <v>2194.31</v>
      </c>
      <c r="G124" s="70">
        <v>2071.6</v>
      </c>
      <c r="H124" s="70">
        <f t="shared" si="26"/>
        <v>67915.34</v>
      </c>
      <c r="I124" s="70">
        <v>5778.92</v>
      </c>
      <c r="J124" s="10">
        <v>0</v>
      </c>
      <c r="K124" s="7">
        <v>0</v>
      </c>
      <c r="L124" s="7">
        <v>0</v>
      </c>
      <c r="M124" s="7">
        <v>0</v>
      </c>
      <c r="N124" s="7">
        <f t="shared" si="27"/>
        <v>10044.83</v>
      </c>
      <c r="O124" s="7">
        <f t="shared" si="28"/>
        <v>62136.42</v>
      </c>
    </row>
    <row r="125" spans="1:15" x14ac:dyDescent="0.25">
      <c r="A125" s="102">
        <v>42786</v>
      </c>
      <c r="B125" s="14" t="s">
        <v>82</v>
      </c>
      <c r="C125" s="5" t="s">
        <v>388</v>
      </c>
      <c r="D125" s="6" t="s">
        <v>285</v>
      </c>
      <c r="E125" s="7">
        <v>72181.25</v>
      </c>
      <c r="F125" s="70">
        <v>2194.31</v>
      </c>
      <c r="G125" s="70">
        <v>2071.6</v>
      </c>
      <c r="H125" s="70">
        <f t="shared" si="26"/>
        <v>67915.34</v>
      </c>
      <c r="I125" s="70">
        <v>5778.92</v>
      </c>
      <c r="J125" s="10">
        <v>0</v>
      </c>
      <c r="K125" s="7">
        <v>0</v>
      </c>
      <c r="L125" s="7">
        <v>0</v>
      </c>
      <c r="M125" s="7">
        <v>0</v>
      </c>
      <c r="N125" s="7">
        <f t="shared" si="27"/>
        <v>10044.83</v>
      </c>
      <c r="O125" s="7">
        <f t="shared" si="28"/>
        <v>62136.42</v>
      </c>
    </row>
    <row r="126" spans="1:15" x14ac:dyDescent="0.25">
      <c r="A126" s="102">
        <v>42786</v>
      </c>
      <c r="B126" s="14" t="s">
        <v>82</v>
      </c>
      <c r="C126" s="5" t="s">
        <v>389</v>
      </c>
      <c r="D126" s="6" t="s">
        <v>285</v>
      </c>
      <c r="E126" s="7">
        <v>72181.25</v>
      </c>
      <c r="F126" s="70">
        <v>2194.31</v>
      </c>
      <c r="G126" s="70">
        <v>2071.6</v>
      </c>
      <c r="H126" s="70">
        <f t="shared" si="26"/>
        <v>67915.34</v>
      </c>
      <c r="I126" s="70">
        <v>5778.92</v>
      </c>
      <c r="J126" s="10">
        <v>0</v>
      </c>
      <c r="K126" s="7">
        <v>0</v>
      </c>
      <c r="L126" s="7">
        <v>0</v>
      </c>
      <c r="M126" s="7">
        <v>0</v>
      </c>
      <c r="N126" s="7">
        <f t="shared" si="27"/>
        <v>10044.83</v>
      </c>
      <c r="O126" s="7">
        <f t="shared" si="28"/>
        <v>62136.42</v>
      </c>
    </row>
    <row r="127" spans="1:15" x14ac:dyDescent="0.25">
      <c r="A127" s="102">
        <v>42786</v>
      </c>
      <c r="B127" s="14" t="s">
        <v>82</v>
      </c>
      <c r="C127" s="5" t="s">
        <v>390</v>
      </c>
      <c r="D127" s="6" t="s">
        <v>285</v>
      </c>
      <c r="E127" s="7">
        <v>72181.25</v>
      </c>
      <c r="F127" s="70">
        <v>2194.31</v>
      </c>
      <c r="G127" s="70">
        <v>2071.6</v>
      </c>
      <c r="H127" s="70">
        <f t="shared" si="26"/>
        <v>67915.34</v>
      </c>
      <c r="I127" s="70">
        <v>5778.92</v>
      </c>
      <c r="J127" s="10">
        <v>0</v>
      </c>
      <c r="K127" s="7">
        <v>0</v>
      </c>
      <c r="L127" s="7">
        <v>0</v>
      </c>
      <c r="M127" s="7">
        <v>0</v>
      </c>
      <c r="N127" s="7">
        <f t="shared" si="27"/>
        <v>10044.83</v>
      </c>
      <c r="O127" s="7">
        <f t="shared" si="28"/>
        <v>62136.42</v>
      </c>
    </row>
    <row r="128" spans="1:15" x14ac:dyDescent="0.25">
      <c r="A128" s="102">
        <v>42786</v>
      </c>
      <c r="B128" s="14" t="s">
        <v>82</v>
      </c>
      <c r="C128" s="5" t="s">
        <v>391</v>
      </c>
      <c r="D128" s="6" t="s">
        <v>285</v>
      </c>
      <c r="E128" s="7">
        <v>72181.25</v>
      </c>
      <c r="F128" s="70">
        <v>2194.31</v>
      </c>
      <c r="G128" s="70">
        <v>2071.6</v>
      </c>
      <c r="H128" s="70">
        <f t="shared" si="26"/>
        <v>67915.34</v>
      </c>
      <c r="I128" s="70">
        <v>5778.92</v>
      </c>
      <c r="J128" s="10">
        <v>0</v>
      </c>
      <c r="K128" s="7">
        <v>0</v>
      </c>
      <c r="L128" s="7">
        <v>0</v>
      </c>
      <c r="M128" s="7">
        <v>0</v>
      </c>
      <c r="N128" s="7">
        <f t="shared" si="27"/>
        <v>10044.83</v>
      </c>
      <c r="O128" s="7">
        <f t="shared" si="28"/>
        <v>62136.42</v>
      </c>
    </row>
    <row r="129" spans="1:15" x14ac:dyDescent="0.25">
      <c r="A129" s="102">
        <v>42786</v>
      </c>
      <c r="B129" s="14" t="s">
        <v>82</v>
      </c>
      <c r="C129" s="5" t="s">
        <v>392</v>
      </c>
      <c r="D129" s="6" t="s">
        <v>285</v>
      </c>
      <c r="E129" s="7">
        <v>72181.25</v>
      </c>
      <c r="F129" s="70">
        <v>2194.31</v>
      </c>
      <c r="G129" s="70">
        <v>2071.6</v>
      </c>
      <c r="H129" s="70">
        <f t="shared" si="26"/>
        <v>67915.34</v>
      </c>
      <c r="I129" s="70">
        <v>5778.92</v>
      </c>
      <c r="J129" s="10">
        <v>0</v>
      </c>
      <c r="K129" s="7">
        <v>0</v>
      </c>
      <c r="L129" s="7">
        <v>0</v>
      </c>
      <c r="M129" s="7">
        <v>0</v>
      </c>
      <c r="N129" s="7">
        <f t="shared" si="27"/>
        <v>10044.83</v>
      </c>
      <c r="O129" s="7">
        <f t="shared" si="28"/>
        <v>62136.42</v>
      </c>
    </row>
    <row r="130" spans="1:15" x14ac:dyDescent="0.25">
      <c r="A130" s="102">
        <v>42786</v>
      </c>
      <c r="B130" s="14" t="s">
        <v>82</v>
      </c>
      <c r="C130" s="5" t="s">
        <v>393</v>
      </c>
      <c r="D130" s="6" t="s">
        <v>90</v>
      </c>
      <c r="E130" s="7">
        <v>72181.25</v>
      </c>
      <c r="F130" s="70">
        <v>2194.31</v>
      </c>
      <c r="G130" s="70">
        <v>2071.6</v>
      </c>
      <c r="H130" s="70">
        <f t="shared" si="26"/>
        <v>67915.34</v>
      </c>
      <c r="I130" s="70">
        <v>5778.92</v>
      </c>
      <c r="J130" s="10">
        <v>0</v>
      </c>
      <c r="K130" s="7">
        <v>0</v>
      </c>
      <c r="L130" s="7">
        <v>0</v>
      </c>
      <c r="M130" s="7">
        <v>0</v>
      </c>
      <c r="N130" s="7">
        <f t="shared" si="27"/>
        <v>10044.83</v>
      </c>
      <c r="O130" s="7">
        <f t="shared" si="28"/>
        <v>62136.42</v>
      </c>
    </row>
    <row r="131" spans="1:15" x14ac:dyDescent="0.25">
      <c r="A131" s="102">
        <v>42786</v>
      </c>
      <c r="B131" s="14" t="s">
        <v>82</v>
      </c>
      <c r="C131" s="94" t="s">
        <v>306</v>
      </c>
      <c r="D131" s="6" t="s">
        <v>90</v>
      </c>
      <c r="E131" s="7">
        <v>0</v>
      </c>
      <c r="F131" s="70">
        <v>0</v>
      </c>
      <c r="G131" s="70">
        <v>0</v>
      </c>
      <c r="H131" s="70">
        <f t="shared" si="26"/>
        <v>0</v>
      </c>
      <c r="I131" s="70">
        <v>0</v>
      </c>
      <c r="J131" s="10">
        <v>0</v>
      </c>
      <c r="K131" s="7">
        <v>0</v>
      </c>
      <c r="L131" s="7">
        <v>0</v>
      </c>
      <c r="M131" s="7">
        <v>0</v>
      </c>
      <c r="N131" s="7">
        <f t="shared" si="27"/>
        <v>0</v>
      </c>
      <c r="O131" s="7">
        <f t="shared" si="28"/>
        <v>0</v>
      </c>
    </row>
    <row r="132" spans="1:15" x14ac:dyDescent="0.25">
      <c r="A132" s="102">
        <v>42786</v>
      </c>
      <c r="B132" s="14" t="s">
        <v>82</v>
      </c>
      <c r="C132" s="15" t="s">
        <v>304</v>
      </c>
      <c r="D132" s="6" t="s">
        <v>285</v>
      </c>
      <c r="E132" s="7">
        <v>72181.25</v>
      </c>
      <c r="F132" s="70">
        <v>2194.31</v>
      </c>
      <c r="G132" s="70">
        <v>2071.6</v>
      </c>
      <c r="H132" s="70">
        <f t="shared" si="26"/>
        <v>67915.34</v>
      </c>
      <c r="I132" s="70">
        <v>5778.92</v>
      </c>
      <c r="J132" s="10">
        <v>0</v>
      </c>
      <c r="K132" s="7">
        <v>0</v>
      </c>
      <c r="L132" s="7">
        <v>0</v>
      </c>
      <c r="M132" s="7">
        <v>0</v>
      </c>
      <c r="N132" s="7">
        <f t="shared" si="27"/>
        <v>10044.83</v>
      </c>
      <c r="O132" s="7">
        <f t="shared" si="28"/>
        <v>62136.42</v>
      </c>
    </row>
    <row r="133" spans="1:15" x14ac:dyDescent="0.25">
      <c r="A133" s="102">
        <v>42786</v>
      </c>
      <c r="B133" s="14" t="s">
        <v>82</v>
      </c>
      <c r="C133" s="15" t="s">
        <v>417</v>
      </c>
      <c r="D133" s="6" t="s">
        <v>285</v>
      </c>
      <c r="E133" s="7">
        <v>72181.25</v>
      </c>
      <c r="F133" s="70">
        <v>2194.31</v>
      </c>
      <c r="G133" s="70">
        <v>2071.6</v>
      </c>
      <c r="H133" s="70">
        <f t="shared" ref="H133:H166" si="29">SUM(E133-F133-G133-L133)</f>
        <v>67915.34</v>
      </c>
      <c r="I133" s="70">
        <v>5778.92</v>
      </c>
      <c r="J133" s="10">
        <v>0</v>
      </c>
      <c r="K133" s="7">
        <v>0</v>
      </c>
      <c r="L133" s="7">
        <v>0</v>
      </c>
      <c r="M133" s="7">
        <v>0</v>
      </c>
      <c r="N133" s="7">
        <f t="shared" si="27"/>
        <v>10044.83</v>
      </c>
      <c r="O133" s="7">
        <f t="shared" ref="O133:O166" si="30">SUM(E133-N133)</f>
        <v>62136.42</v>
      </c>
    </row>
    <row r="134" spans="1:15" x14ac:dyDescent="0.25">
      <c r="A134" s="102">
        <v>42786</v>
      </c>
      <c r="B134" s="14" t="s">
        <v>82</v>
      </c>
      <c r="C134" s="15" t="s">
        <v>418</v>
      </c>
      <c r="D134" s="6" t="s">
        <v>285</v>
      </c>
      <c r="E134" s="7">
        <v>72181.25</v>
      </c>
      <c r="F134" s="70">
        <v>2194.31</v>
      </c>
      <c r="G134" s="70">
        <v>2071.6</v>
      </c>
      <c r="H134" s="70">
        <f t="shared" si="29"/>
        <v>67915.34</v>
      </c>
      <c r="I134" s="70">
        <v>5778.92</v>
      </c>
      <c r="J134" s="10">
        <v>0</v>
      </c>
      <c r="K134" s="7">
        <v>0</v>
      </c>
      <c r="L134" s="7">
        <v>0</v>
      </c>
      <c r="M134" s="7">
        <v>0</v>
      </c>
      <c r="N134" s="7">
        <f t="shared" si="27"/>
        <v>10044.83</v>
      </c>
      <c r="O134" s="7">
        <f t="shared" si="30"/>
        <v>62136.42</v>
      </c>
    </row>
    <row r="135" spans="1:15" x14ac:dyDescent="0.25">
      <c r="A135" s="102">
        <v>42786</v>
      </c>
      <c r="B135" s="14" t="s">
        <v>82</v>
      </c>
      <c r="C135" s="15" t="s">
        <v>440</v>
      </c>
      <c r="D135" s="6" t="s">
        <v>285</v>
      </c>
      <c r="E135" s="7">
        <v>72181.25</v>
      </c>
      <c r="F135" s="70">
        <v>2194.31</v>
      </c>
      <c r="G135" s="70">
        <v>2071.6</v>
      </c>
      <c r="H135" s="70">
        <f t="shared" si="29"/>
        <v>67915.34</v>
      </c>
      <c r="I135" s="70">
        <v>5778.92</v>
      </c>
      <c r="J135" s="10">
        <v>0</v>
      </c>
      <c r="K135" s="7">
        <v>0</v>
      </c>
      <c r="L135" s="7">
        <v>0</v>
      </c>
      <c r="M135" s="7">
        <v>0</v>
      </c>
      <c r="N135" s="7">
        <f t="shared" si="27"/>
        <v>10044.83</v>
      </c>
      <c r="O135" s="7">
        <f t="shared" si="30"/>
        <v>62136.42</v>
      </c>
    </row>
    <row r="136" spans="1:15" x14ac:dyDescent="0.25">
      <c r="A136" s="102">
        <v>42786</v>
      </c>
      <c r="B136" s="14" t="s">
        <v>82</v>
      </c>
      <c r="C136" s="15" t="s">
        <v>451</v>
      </c>
      <c r="D136" s="6" t="s">
        <v>285</v>
      </c>
      <c r="E136" s="7">
        <v>72181.25</v>
      </c>
      <c r="F136" s="70">
        <v>2194.31</v>
      </c>
      <c r="G136" s="70">
        <v>2071.6</v>
      </c>
      <c r="H136" s="70">
        <f t="shared" si="29"/>
        <v>67915.34</v>
      </c>
      <c r="I136" s="70">
        <v>5778.92</v>
      </c>
      <c r="J136" s="10">
        <v>0</v>
      </c>
      <c r="K136" s="7">
        <v>0</v>
      </c>
      <c r="L136" s="7">
        <v>0</v>
      </c>
      <c r="M136" s="7">
        <v>0</v>
      </c>
      <c r="N136" s="7">
        <f t="shared" si="27"/>
        <v>10044.83</v>
      </c>
      <c r="O136" s="7">
        <f t="shared" si="30"/>
        <v>62136.42</v>
      </c>
    </row>
    <row r="137" spans="1:15" x14ac:dyDescent="0.25">
      <c r="A137" s="102">
        <v>42786</v>
      </c>
      <c r="B137" s="14" t="s">
        <v>82</v>
      </c>
      <c r="C137" s="83" t="s">
        <v>488</v>
      </c>
      <c r="D137" s="6" t="s">
        <v>285</v>
      </c>
      <c r="E137" s="7">
        <v>72181.25</v>
      </c>
      <c r="F137" s="70">
        <v>2194.31</v>
      </c>
      <c r="G137" s="70">
        <v>2071.6</v>
      </c>
      <c r="H137" s="70">
        <f t="shared" si="29"/>
        <v>67915.34</v>
      </c>
      <c r="I137" s="70">
        <v>5778.92</v>
      </c>
      <c r="J137" s="10">
        <v>0</v>
      </c>
      <c r="K137" s="7">
        <v>0</v>
      </c>
      <c r="L137" s="7">
        <v>0</v>
      </c>
      <c r="M137" s="7">
        <v>0</v>
      </c>
      <c r="N137" s="7">
        <f t="shared" si="27"/>
        <v>10044.83</v>
      </c>
      <c r="O137" s="7">
        <f t="shared" si="30"/>
        <v>62136.42</v>
      </c>
    </row>
    <row r="138" spans="1:15" x14ac:dyDescent="0.25">
      <c r="A138" s="102">
        <v>42786</v>
      </c>
      <c r="B138" s="14" t="s">
        <v>82</v>
      </c>
      <c r="C138" s="83" t="s">
        <v>489</v>
      </c>
      <c r="D138" s="6" t="s">
        <v>90</v>
      </c>
      <c r="E138" s="7">
        <v>72181.25</v>
      </c>
      <c r="F138" s="70">
        <v>2194.31</v>
      </c>
      <c r="G138" s="70">
        <v>2071.6</v>
      </c>
      <c r="H138" s="70">
        <f t="shared" si="29"/>
        <v>67915.34</v>
      </c>
      <c r="I138" s="70">
        <v>5778.92</v>
      </c>
      <c r="J138" s="10">
        <v>0</v>
      </c>
      <c r="K138" s="7">
        <v>0</v>
      </c>
      <c r="L138" s="7">
        <v>0</v>
      </c>
      <c r="M138" s="7">
        <v>0</v>
      </c>
      <c r="N138" s="7">
        <f t="shared" si="27"/>
        <v>10044.83</v>
      </c>
      <c r="O138" s="7">
        <f t="shared" si="30"/>
        <v>62136.42</v>
      </c>
    </row>
    <row r="139" spans="1:15" x14ac:dyDescent="0.25">
      <c r="A139" s="102">
        <v>42786</v>
      </c>
      <c r="B139" s="14" t="s">
        <v>82</v>
      </c>
      <c r="C139" s="83" t="s">
        <v>490</v>
      </c>
      <c r="D139" s="6" t="s">
        <v>90</v>
      </c>
      <c r="E139" s="7">
        <v>72181.25</v>
      </c>
      <c r="F139" s="70">
        <v>2194.31</v>
      </c>
      <c r="G139" s="70">
        <v>2071.6</v>
      </c>
      <c r="H139" s="70">
        <f t="shared" si="29"/>
        <v>67915.34</v>
      </c>
      <c r="I139" s="70">
        <v>5778.92</v>
      </c>
      <c r="J139" s="10">
        <v>0</v>
      </c>
      <c r="K139" s="7">
        <v>0</v>
      </c>
      <c r="L139" s="7">
        <v>0</v>
      </c>
      <c r="M139" s="7">
        <v>0</v>
      </c>
      <c r="N139" s="7">
        <f t="shared" si="27"/>
        <v>10044.83</v>
      </c>
      <c r="O139" s="7">
        <f t="shared" si="30"/>
        <v>62136.42</v>
      </c>
    </row>
    <row r="140" spans="1:15" x14ac:dyDescent="0.25">
      <c r="A140" s="102">
        <v>42786</v>
      </c>
      <c r="B140" s="14" t="s">
        <v>82</v>
      </c>
      <c r="C140" s="83" t="s">
        <v>491</v>
      </c>
      <c r="D140" s="6" t="s">
        <v>285</v>
      </c>
      <c r="E140" s="7">
        <v>72181.25</v>
      </c>
      <c r="F140" s="70">
        <v>2194.31</v>
      </c>
      <c r="G140" s="70">
        <v>2071.6</v>
      </c>
      <c r="H140" s="70">
        <f t="shared" si="29"/>
        <v>67915.34</v>
      </c>
      <c r="I140" s="70">
        <v>5778.92</v>
      </c>
      <c r="J140" s="10">
        <v>0</v>
      </c>
      <c r="K140" s="7">
        <v>0</v>
      </c>
      <c r="L140" s="7">
        <v>0</v>
      </c>
      <c r="M140" s="7">
        <v>0</v>
      </c>
      <c r="N140" s="7">
        <f t="shared" si="27"/>
        <v>10044.83</v>
      </c>
      <c r="O140" s="7">
        <f t="shared" si="30"/>
        <v>62136.42</v>
      </c>
    </row>
    <row r="141" spans="1:15" x14ac:dyDescent="0.25">
      <c r="A141" s="102">
        <v>42786</v>
      </c>
      <c r="B141" s="14" t="s">
        <v>82</v>
      </c>
      <c r="C141" s="83" t="s">
        <v>492</v>
      </c>
      <c r="D141" s="6" t="s">
        <v>285</v>
      </c>
      <c r="E141" s="7">
        <v>72181.25</v>
      </c>
      <c r="F141" s="70">
        <v>2194.31</v>
      </c>
      <c r="G141" s="70">
        <v>2071.6</v>
      </c>
      <c r="H141" s="70">
        <f t="shared" si="29"/>
        <v>67915.34</v>
      </c>
      <c r="I141" s="70">
        <v>5778.92</v>
      </c>
      <c r="J141" s="10">
        <v>0</v>
      </c>
      <c r="K141" s="7">
        <v>0</v>
      </c>
      <c r="L141" s="7">
        <v>0</v>
      </c>
      <c r="M141" s="7">
        <v>0</v>
      </c>
      <c r="N141" s="7">
        <f t="shared" si="27"/>
        <v>10044.83</v>
      </c>
      <c r="O141" s="7">
        <f t="shared" si="30"/>
        <v>62136.42</v>
      </c>
    </row>
    <row r="142" spans="1:15" x14ac:dyDescent="0.25">
      <c r="A142" s="102">
        <v>42786</v>
      </c>
      <c r="B142" s="14" t="s">
        <v>82</v>
      </c>
      <c r="C142" s="11" t="s">
        <v>450</v>
      </c>
      <c r="D142" s="6" t="s">
        <v>90</v>
      </c>
      <c r="E142" s="7">
        <v>72181.25</v>
      </c>
      <c r="F142" s="70">
        <v>2194.31</v>
      </c>
      <c r="G142" s="70">
        <v>2071.6</v>
      </c>
      <c r="H142" s="70">
        <f t="shared" si="29"/>
        <v>67915.34</v>
      </c>
      <c r="I142" s="70">
        <v>5778.92</v>
      </c>
      <c r="J142" s="10">
        <v>0</v>
      </c>
      <c r="K142" s="7">
        <v>0</v>
      </c>
      <c r="L142" s="7">
        <v>0</v>
      </c>
      <c r="M142" s="7">
        <v>0</v>
      </c>
      <c r="N142" s="7">
        <f t="shared" si="27"/>
        <v>10044.83</v>
      </c>
      <c r="O142" s="7">
        <f t="shared" si="30"/>
        <v>62136.42</v>
      </c>
    </row>
    <row r="143" spans="1:15" x14ac:dyDescent="0.25">
      <c r="A143" s="102">
        <v>42786</v>
      </c>
      <c r="B143" s="14" t="s">
        <v>82</v>
      </c>
      <c r="C143" s="83" t="s">
        <v>494</v>
      </c>
      <c r="D143" s="6" t="s">
        <v>90</v>
      </c>
      <c r="E143" s="7">
        <v>72181.25</v>
      </c>
      <c r="F143" s="70">
        <v>2194.31</v>
      </c>
      <c r="G143" s="70">
        <v>2071.6</v>
      </c>
      <c r="H143" s="70">
        <f t="shared" si="29"/>
        <v>67915.34</v>
      </c>
      <c r="I143" s="70">
        <v>5778.92</v>
      </c>
      <c r="J143" s="10">
        <v>0</v>
      </c>
      <c r="K143" s="7">
        <v>0</v>
      </c>
      <c r="L143" s="7">
        <v>0</v>
      </c>
      <c r="M143" s="7">
        <v>0</v>
      </c>
      <c r="N143" s="7">
        <f t="shared" si="27"/>
        <v>10044.83</v>
      </c>
      <c r="O143" s="7">
        <f t="shared" si="30"/>
        <v>62136.42</v>
      </c>
    </row>
    <row r="144" spans="1:15" x14ac:dyDescent="0.25">
      <c r="A144" s="102">
        <v>42786</v>
      </c>
      <c r="B144" s="14" t="s">
        <v>82</v>
      </c>
      <c r="C144" s="83" t="s">
        <v>495</v>
      </c>
      <c r="D144" s="6" t="s">
        <v>285</v>
      </c>
      <c r="E144" s="7">
        <v>72181.25</v>
      </c>
      <c r="F144" s="70">
        <v>2194.31</v>
      </c>
      <c r="G144" s="70">
        <v>2071.6</v>
      </c>
      <c r="H144" s="70">
        <f t="shared" si="29"/>
        <v>67915.34</v>
      </c>
      <c r="I144" s="70">
        <v>5778.92</v>
      </c>
      <c r="J144" s="10">
        <v>0</v>
      </c>
      <c r="K144" s="7">
        <v>0</v>
      </c>
      <c r="L144" s="7">
        <v>0</v>
      </c>
      <c r="M144" s="7">
        <v>0</v>
      </c>
      <c r="N144" s="7">
        <f t="shared" si="27"/>
        <v>10044.83</v>
      </c>
      <c r="O144" s="7">
        <f t="shared" si="30"/>
        <v>62136.42</v>
      </c>
    </row>
    <row r="145" spans="1:15" x14ac:dyDescent="0.25">
      <c r="A145" s="102">
        <v>42786</v>
      </c>
      <c r="B145" s="14" t="s">
        <v>82</v>
      </c>
      <c r="C145" s="83" t="s">
        <v>497</v>
      </c>
      <c r="D145" s="6" t="s">
        <v>285</v>
      </c>
      <c r="E145" s="7">
        <v>72181.25</v>
      </c>
      <c r="F145" s="70">
        <v>2194.31</v>
      </c>
      <c r="G145" s="70">
        <v>2071.6</v>
      </c>
      <c r="H145" s="70">
        <f t="shared" si="29"/>
        <v>67915.34</v>
      </c>
      <c r="I145" s="70">
        <v>5778.92</v>
      </c>
      <c r="J145" s="10">
        <v>0</v>
      </c>
      <c r="K145" s="7">
        <v>0</v>
      </c>
      <c r="L145" s="7">
        <v>0</v>
      </c>
      <c r="M145" s="7">
        <v>0</v>
      </c>
      <c r="N145" s="7">
        <f t="shared" si="27"/>
        <v>10044.83</v>
      </c>
      <c r="O145" s="7">
        <f t="shared" si="30"/>
        <v>62136.42</v>
      </c>
    </row>
    <row r="146" spans="1:15" x14ac:dyDescent="0.25">
      <c r="A146" s="102">
        <v>42786</v>
      </c>
      <c r="B146" s="14" t="s">
        <v>82</v>
      </c>
      <c r="C146" s="83" t="s">
        <v>498</v>
      </c>
      <c r="D146" s="6" t="s">
        <v>285</v>
      </c>
      <c r="E146" s="7">
        <v>72181.25</v>
      </c>
      <c r="F146" s="70">
        <v>2194.31</v>
      </c>
      <c r="G146" s="70">
        <v>2071.6</v>
      </c>
      <c r="H146" s="70">
        <f t="shared" si="29"/>
        <v>67915.34</v>
      </c>
      <c r="I146" s="70">
        <v>5778.92</v>
      </c>
      <c r="J146" s="10">
        <v>0</v>
      </c>
      <c r="K146" s="7">
        <v>0</v>
      </c>
      <c r="L146" s="7">
        <v>0</v>
      </c>
      <c r="M146" s="7">
        <v>0</v>
      </c>
      <c r="N146" s="7">
        <f t="shared" si="27"/>
        <v>10044.83</v>
      </c>
      <c r="O146" s="7">
        <f t="shared" si="30"/>
        <v>62136.42</v>
      </c>
    </row>
    <row r="147" spans="1:15" x14ac:dyDescent="0.25">
      <c r="A147" s="102">
        <v>42786</v>
      </c>
      <c r="B147" s="14" t="s">
        <v>82</v>
      </c>
      <c r="C147" s="83" t="s">
        <v>499</v>
      </c>
      <c r="D147" s="6" t="s">
        <v>285</v>
      </c>
      <c r="E147" s="7">
        <v>72181.25</v>
      </c>
      <c r="F147" s="70">
        <v>2194.31</v>
      </c>
      <c r="G147" s="70">
        <v>2071.6</v>
      </c>
      <c r="H147" s="70">
        <f t="shared" si="29"/>
        <v>67915.34</v>
      </c>
      <c r="I147" s="70">
        <v>5778.92</v>
      </c>
      <c r="J147" s="10">
        <v>0</v>
      </c>
      <c r="K147" s="7">
        <v>0</v>
      </c>
      <c r="L147" s="7">
        <v>0</v>
      </c>
      <c r="M147" s="7">
        <v>0</v>
      </c>
      <c r="N147" s="7">
        <f t="shared" si="27"/>
        <v>10044.83</v>
      </c>
      <c r="O147" s="7">
        <f t="shared" si="30"/>
        <v>62136.42</v>
      </c>
    </row>
    <row r="148" spans="1:15" x14ac:dyDescent="0.25">
      <c r="A148" s="102">
        <v>42786</v>
      </c>
      <c r="B148" s="14" t="s">
        <v>82</v>
      </c>
      <c r="C148" s="83" t="s">
        <v>500</v>
      </c>
      <c r="D148" s="6" t="s">
        <v>90</v>
      </c>
      <c r="E148" s="7">
        <v>72181.25</v>
      </c>
      <c r="F148" s="70">
        <v>2194.31</v>
      </c>
      <c r="G148" s="70">
        <v>2071.6</v>
      </c>
      <c r="H148" s="70">
        <f t="shared" si="29"/>
        <v>67915.34</v>
      </c>
      <c r="I148" s="70">
        <v>5778.92</v>
      </c>
      <c r="J148" s="10">
        <v>0</v>
      </c>
      <c r="K148" s="7">
        <v>0</v>
      </c>
      <c r="L148" s="7">
        <v>0</v>
      </c>
      <c r="M148" s="7">
        <v>0</v>
      </c>
      <c r="N148" s="7">
        <f t="shared" si="27"/>
        <v>10044.83</v>
      </c>
      <c r="O148" s="7">
        <f t="shared" si="30"/>
        <v>62136.42</v>
      </c>
    </row>
    <row r="149" spans="1:15" x14ac:dyDescent="0.25">
      <c r="A149" s="102">
        <v>42786</v>
      </c>
      <c r="B149" s="14" t="s">
        <v>82</v>
      </c>
      <c r="C149" s="83" t="s">
        <v>501</v>
      </c>
      <c r="D149" s="6" t="s">
        <v>90</v>
      </c>
      <c r="E149" s="7">
        <v>72181.25</v>
      </c>
      <c r="F149" s="70">
        <v>2194.31</v>
      </c>
      <c r="G149" s="70">
        <v>2071.6</v>
      </c>
      <c r="H149" s="70">
        <f t="shared" si="29"/>
        <v>67915.34</v>
      </c>
      <c r="I149" s="70">
        <v>5778.92</v>
      </c>
      <c r="J149" s="10">
        <v>0</v>
      </c>
      <c r="K149" s="7">
        <v>0</v>
      </c>
      <c r="L149" s="7">
        <v>0</v>
      </c>
      <c r="M149" s="7">
        <v>0</v>
      </c>
      <c r="N149" s="7">
        <f t="shared" si="27"/>
        <v>10044.83</v>
      </c>
      <c r="O149" s="7">
        <f t="shared" si="30"/>
        <v>62136.42</v>
      </c>
    </row>
    <row r="150" spans="1:15" x14ac:dyDescent="0.25">
      <c r="A150" s="102">
        <v>42786</v>
      </c>
      <c r="B150" s="14" t="s">
        <v>82</v>
      </c>
      <c r="C150" s="83" t="s">
        <v>442</v>
      </c>
      <c r="D150" s="6" t="s">
        <v>90</v>
      </c>
      <c r="E150" s="7">
        <v>72181.25</v>
      </c>
      <c r="F150" s="70">
        <v>2194.31</v>
      </c>
      <c r="G150" s="70">
        <v>2071.6</v>
      </c>
      <c r="H150" s="70">
        <f t="shared" si="29"/>
        <v>67915.34</v>
      </c>
      <c r="I150" s="70">
        <v>5778.92</v>
      </c>
      <c r="J150" s="10">
        <v>0</v>
      </c>
      <c r="K150" s="7">
        <v>0</v>
      </c>
      <c r="L150" s="7">
        <v>0</v>
      </c>
      <c r="M150" s="7">
        <v>0</v>
      </c>
      <c r="N150" s="7">
        <f t="shared" si="27"/>
        <v>10044.83</v>
      </c>
      <c r="O150" s="7">
        <f t="shared" si="30"/>
        <v>62136.42</v>
      </c>
    </row>
    <row r="151" spans="1:15" x14ac:dyDescent="0.25">
      <c r="A151" s="102">
        <v>42786</v>
      </c>
      <c r="B151" s="14" t="s">
        <v>82</v>
      </c>
      <c r="C151" s="15" t="s">
        <v>514</v>
      </c>
      <c r="D151" s="6" t="s">
        <v>90</v>
      </c>
      <c r="E151" s="7">
        <v>72181.25</v>
      </c>
      <c r="F151" s="70">
        <v>2194.31</v>
      </c>
      <c r="G151" s="70">
        <v>2071.6</v>
      </c>
      <c r="H151" s="70">
        <f t="shared" si="29"/>
        <v>67915.34</v>
      </c>
      <c r="I151" s="70">
        <v>5778.92</v>
      </c>
      <c r="J151" s="10">
        <v>0</v>
      </c>
      <c r="K151" s="7">
        <v>0</v>
      </c>
      <c r="L151" s="7">
        <v>0</v>
      </c>
      <c r="M151" s="7">
        <v>0</v>
      </c>
      <c r="N151" s="7">
        <f t="shared" si="27"/>
        <v>10044.83</v>
      </c>
      <c r="O151" s="7">
        <f t="shared" si="30"/>
        <v>62136.42</v>
      </c>
    </row>
    <row r="152" spans="1:15" x14ac:dyDescent="0.25">
      <c r="A152" s="102">
        <v>42786</v>
      </c>
      <c r="B152" s="14" t="s">
        <v>82</v>
      </c>
      <c r="C152" s="72" t="s">
        <v>577</v>
      </c>
      <c r="D152" s="6" t="s">
        <v>90</v>
      </c>
      <c r="E152" s="7">
        <v>72181.25</v>
      </c>
      <c r="F152" s="70">
        <v>2194.31</v>
      </c>
      <c r="G152" s="70">
        <v>2071.6</v>
      </c>
      <c r="H152" s="70">
        <f t="shared" si="29"/>
        <v>67915.34</v>
      </c>
      <c r="I152" s="70">
        <v>5778.92</v>
      </c>
      <c r="J152" s="10">
        <v>0</v>
      </c>
      <c r="K152" s="7">
        <v>0</v>
      </c>
      <c r="L152" s="7">
        <v>0</v>
      </c>
      <c r="M152" s="7">
        <v>0</v>
      </c>
      <c r="N152" s="7">
        <f t="shared" si="27"/>
        <v>10044.83</v>
      </c>
      <c r="O152" s="7">
        <f t="shared" si="30"/>
        <v>62136.42</v>
      </c>
    </row>
    <row r="153" spans="1:15" x14ac:dyDescent="0.25">
      <c r="A153" s="102">
        <v>42786</v>
      </c>
      <c r="B153" s="14" t="s">
        <v>82</v>
      </c>
      <c r="C153" s="15" t="s">
        <v>548</v>
      </c>
      <c r="D153" s="6" t="s">
        <v>90</v>
      </c>
      <c r="E153" s="7">
        <v>72181.25</v>
      </c>
      <c r="F153" s="70">
        <v>2194.31</v>
      </c>
      <c r="G153" s="70">
        <v>2071.6</v>
      </c>
      <c r="H153" s="70">
        <f t="shared" si="29"/>
        <v>67915.34</v>
      </c>
      <c r="I153" s="70">
        <v>5778.92</v>
      </c>
      <c r="J153" s="10">
        <v>0</v>
      </c>
      <c r="K153" s="7">
        <v>0</v>
      </c>
      <c r="L153" s="7">
        <v>0</v>
      </c>
      <c r="M153" s="7">
        <v>0</v>
      </c>
      <c r="N153" s="7">
        <f t="shared" si="27"/>
        <v>10044.83</v>
      </c>
      <c r="O153" s="7">
        <f t="shared" si="30"/>
        <v>62136.42</v>
      </c>
    </row>
    <row r="154" spans="1:15" x14ac:dyDescent="0.25">
      <c r="A154" s="102">
        <v>42786</v>
      </c>
      <c r="B154" s="14" t="s">
        <v>82</v>
      </c>
      <c r="C154" s="15" t="s">
        <v>549</v>
      </c>
      <c r="D154" s="6" t="s">
        <v>90</v>
      </c>
      <c r="E154" s="7">
        <v>72181.25</v>
      </c>
      <c r="F154" s="70">
        <v>2194.31</v>
      </c>
      <c r="G154" s="70">
        <v>2071.6</v>
      </c>
      <c r="H154" s="70">
        <f t="shared" si="29"/>
        <v>67915.34</v>
      </c>
      <c r="I154" s="70">
        <v>5778.92</v>
      </c>
      <c r="J154" s="10">
        <v>0</v>
      </c>
      <c r="K154" s="7">
        <v>1780.8</v>
      </c>
      <c r="L154" s="7">
        <v>0</v>
      </c>
      <c r="M154" s="7">
        <v>0</v>
      </c>
      <c r="N154" s="7">
        <f>SUM(F154+G154+I154+L154+K154)</f>
        <v>11825.63</v>
      </c>
      <c r="O154" s="7">
        <f t="shared" si="30"/>
        <v>60355.62</v>
      </c>
    </row>
    <row r="155" spans="1:15" x14ac:dyDescent="0.25">
      <c r="A155" s="102">
        <v>42786</v>
      </c>
      <c r="B155" s="14" t="s">
        <v>82</v>
      </c>
      <c r="C155" s="98" t="s">
        <v>575</v>
      </c>
      <c r="D155" s="6" t="s">
        <v>90</v>
      </c>
      <c r="E155" s="7">
        <v>72181.25</v>
      </c>
      <c r="F155" s="70">
        <v>2194.31</v>
      </c>
      <c r="G155" s="70">
        <v>2071.6</v>
      </c>
      <c r="H155" s="70">
        <f t="shared" si="29"/>
        <v>67915.34</v>
      </c>
      <c r="I155" s="70">
        <v>5778.92</v>
      </c>
      <c r="J155" s="10">
        <v>0</v>
      </c>
      <c r="K155" s="7">
        <v>0</v>
      </c>
      <c r="L155" s="7">
        <v>0</v>
      </c>
      <c r="M155" s="7">
        <v>0</v>
      </c>
      <c r="N155" s="7">
        <f t="shared" si="27"/>
        <v>10044.83</v>
      </c>
      <c r="O155" s="7">
        <f t="shared" si="30"/>
        <v>62136.42</v>
      </c>
    </row>
    <row r="156" spans="1:15" x14ac:dyDescent="0.25">
      <c r="A156" s="102">
        <v>42786</v>
      </c>
      <c r="B156" s="14" t="s">
        <v>82</v>
      </c>
      <c r="C156" s="5" t="s">
        <v>429</v>
      </c>
      <c r="D156" s="6" t="s">
        <v>285</v>
      </c>
      <c r="E156" s="7">
        <v>72181.25</v>
      </c>
      <c r="F156" s="70">
        <v>2194.31</v>
      </c>
      <c r="G156" s="70">
        <v>2071.6</v>
      </c>
      <c r="H156" s="70">
        <f t="shared" si="29"/>
        <v>66984.58</v>
      </c>
      <c r="I156" s="70">
        <v>5592.77</v>
      </c>
      <c r="J156" s="10">
        <v>0</v>
      </c>
      <c r="K156" s="7">
        <v>0</v>
      </c>
      <c r="L156" s="7">
        <v>930.76</v>
      </c>
      <c r="M156" s="7">
        <v>0</v>
      </c>
      <c r="N156" s="7">
        <f t="shared" si="27"/>
        <v>10789.44</v>
      </c>
      <c r="O156" s="7">
        <f t="shared" si="30"/>
        <v>61391.81</v>
      </c>
    </row>
    <row r="157" spans="1:15" x14ac:dyDescent="0.25">
      <c r="A157" s="102">
        <v>42786</v>
      </c>
      <c r="B157" s="14" t="s">
        <v>82</v>
      </c>
      <c r="C157" s="5" t="s">
        <v>88</v>
      </c>
      <c r="D157" s="6" t="s">
        <v>69</v>
      </c>
      <c r="E157" s="7">
        <v>39371.599999999999</v>
      </c>
      <c r="F157" s="70">
        <v>1196.9000000000001</v>
      </c>
      <c r="G157" s="70">
        <v>1129.96</v>
      </c>
      <c r="H157" s="70">
        <f t="shared" si="29"/>
        <v>37044.74</v>
      </c>
      <c r="I157" s="70">
        <v>353.96</v>
      </c>
      <c r="J157" s="10">
        <v>0</v>
      </c>
      <c r="K157" s="7">
        <v>0</v>
      </c>
      <c r="L157" s="7">
        <v>0</v>
      </c>
      <c r="M157" s="7">
        <v>0</v>
      </c>
      <c r="N157" s="7">
        <f t="shared" si="27"/>
        <v>2680.82</v>
      </c>
      <c r="O157" s="7">
        <f t="shared" si="30"/>
        <v>36690.78</v>
      </c>
    </row>
    <row r="158" spans="1:15" x14ac:dyDescent="0.25">
      <c r="A158" s="102">
        <v>42786</v>
      </c>
      <c r="B158" s="14" t="s">
        <v>82</v>
      </c>
      <c r="C158" s="15" t="s">
        <v>558</v>
      </c>
      <c r="D158" s="6" t="s">
        <v>69</v>
      </c>
      <c r="E158" s="7">
        <v>39371.599999999999</v>
      </c>
      <c r="F158" s="70">
        <v>1196.9000000000001</v>
      </c>
      <c r="G158" s="70">
        <v>1129.96</v>
      </c>
      <c r="H158" s="70">
        <f t="shared" si="29"/>
        <v>37044.74</v>
      </c>
      <c r="I158" s="70">
        <v>353.96</v>
      </c>
      <c r="J158" s="10">
        <v>0</v>
      </c>
      <c r="K158" s="7">
        <v>0</v>
      </c>
      <c r="L158" s="7">
        <v>0</v>
      </c>
      <c r="M158" s="7">
        <v>0</v>
      </c>
      <c r="N158" s="7">
        <f t="shared" si="27"/>
        <v>2680.82</v>
      </c>
      <c r="O158" s="7">
        <f t="shared" si="30"/>
        <v>36690.78</v>
      </c>
    </row>
    <row r="159" spans="1:15" x14ac:dyDescent="0.25">
      <c r="A159" s="102">
        <v>42786</v>
      </c>
      <c r="B159" s="14" t="s">
        <v>82</v>
      </c>
      <c r="C159" s="5" t="s">
        <v>394</v>
      </c>
      <c r="D159" s="6" t="s">
        <v>305</v>
      </c>
      <c r="E159" s="7">
        <v>39371.599999999999</v>
      </c>
      <c r="F159" s="70">
        <v>1196.9000000000001</v>
      </c>
      <c r="G159" s="70">
        <v>1129.96</v>
      </c>
      <c r="H159" s="70">
        <f t="shared" si="29"/>
        <v>37044.74</v>
      </c>
      <c r="I159" s="70">
        <v>353.96</v>
      </c>
      <c r="J159" s="10">
        <v>0</v>
      </c>
      <c r="K159" s="7">
        <v>0</v>
      </c>
      <c r="L159" s="7">
        <v>0</v>
      </c>
      <c r="M159" s="7">
        <v>0</v>
      </c>
      <c r="N159" s="7">
        <f t="shared" si="27"/>
        <v>2680.82</v>
      </c>
      <c r="O159" s="7">
        <f t="shared" si="30"/>
        <v>36690.78</v>
      </c>
    </row>
    <row r="160" spans="1:15" x14ac:dyDescent="0.25">
      <c r="A160" s="102">
        <v>42786</v>
      </c>
      <c r="B160" s="14" t="s">
        <v>82</v>
      </c>
      <c r="C160" s="5" t="s">
        <v>395</v>
      </c>
      <c r="D160" s="6" t="s">
        <v>426</v>
      </c>
      <c r="E160" s="7">
        <v>39371.599999999999</v>
      </c>
      <c r="F160" s="70">
        <v>1196.9000000000001</v>
      </c>
      <c r="G160" s="70">
        <v>1129.96</v>
      </c>
      <c r="H160" s="70">
        <f t="shared" si="29"/>
        <v>37044.74</v>
      </c>
      <c r="I160" s="70">
        <v>353.96</v>
      </c>
      <c r="J160" s="10">
        <v>0</v>
      </c>
      <c r="K160" s="7">
        <v>0</v>
      </c>
      <c r="L160" s="7">
        <v>0</v>
      </c>
      <c r="M160" s="7">
        <v>0</v>
      </c>
      <c r="N160" s="7">
        <f t="shared" si="27"/>
        <v>2680.82</v>
      </c>
      <c r="O160" s="7">
        <f t="shared" si="30"/>
        <v>36690.78</v>
      </c>
    </row>
    <row r="161" spans="1:15" x14ac:dyDescent="0.25">
      <c r="A161" s="102">
        <v>42786</v>
      </c>
      <c r="B161" s="14" t="s">
        <v>82</v>
      </c>
      <c r="C161" s="78" t="s">
        <v>413</v>
      </c>
      <c r="D161" s="6" t="s">
        <v>305</v>
      </c>
      <c r="E161" s="7">
        <v>39371.599999999999</v>
      </c>
      <c r="F161" s="70">
        <v>1196.9000000000001</v>
      </c>
      <c r="G161" s="70">
        <v>1129.96</v>
      </c>
      <c r="H161" s="70">
        <f t="shared" si="29"/>
        <v>37044.74</v>
      </c>
      <c r="I161" s="70">
        <v>353.96</v>
      </c>
      <c r="J161" s="10">
        <v>0</v>
      </c>
      <c r="K161" s="7">
        <v>0</v>
      </c>
      <c r="L161" s="7">
        <v>0</v>
      </c>
      <c r="M161" s="7">
        <v>0</v>
      </c>
      <c r="N161" s="7">
        <f t="shared" si="27"/>
        <v>2680.82</v>
      </c>
      <c r="O161" s="7">
        <f t="shared" si="30"/>
        <v>36690.78</v>
      </c>
    </row>
    <row r="162" spans="1:15" x14ac:dyDescent="0.25">
      <c r="A162" s="102">
        <v>42786</v>
      </c>
      <c r="B162" s="14" t="s">
        <v>82</v>
      </c>
      <c r="C162" s="5" t="s">
        <v>416</v>
      </c>
      <c r="D162" s="6" t="s">
        <v>305</v>
      </c>
      <c r="E162" s="7">
        <v>39371.599999999999</v>
      </c>
      <c r="F162" s="70">
        <v>1196.9000000000001</v>
      </c>
      <c r="G162" s="70">
        <v>1129.96</v>
      </c>
      <c r="H162" s="70">
        <f t="shared" si="29"/>
        <v>37044.74</v>
      </c>
      <c r="I162" s="70">
        <v>353.96</v>
      </c>
      <c r="J162" s="10">
        <v>0</v>
      </c>
      <c r="K162" s="7">
        <v>0</v>
      </c>
      <c r="L162" s="7">
        <v>0</v>
      </c>
      <c r="M162" s="7">
        <v>0</v>
      </c>
      <c r="N162" s="7">
        <f t="shared" si="27"/>
        <v>2680.82</v>
      </c>
      <c r="O162" s="7">
        <f t="shared" si="30"/>
        <v>36690.78</v>
      </c>
    </row>
    <row r="163" spans="1:15" x14ac:dyDescent="0.25">
      <c r="A163" s="102">
        <v>42786</v>
      </c>
      <c r="B163" s="14" t="s">
        <v>82</v>
      </c>
      <c r="C163" s="5" t="s">
        <v>397</v>
      </c>
      <c r="D163" s="6" t="s">
        <v>76</v>
      </c>
      <c r="E163" s="7">
        <v>39371.599999999999</v>
      </c>
      <c r="F163" s="70">
        <v>1196.9000000000001</v>
      </c>
      <c r="G163" s="70">
        <v>1129.96</v>
      </c>
      <c r="H163" s="70">
        <f t="shared" si="29"/>
        <v>37044.74</v>
      </c>
      <c r="I163" s="70">
        <v>353.96</v>
      </c>
      <c r="J163" s="10">
        <v>0</v>
      </c>
      <c r="K163" s="7">
        <v>0</v>
      </c>
      <c r="L163" s="7">
        <v>0</v>
      </c>
      <c r="M163" s="7">
        <v>0</v>
      </c>
      <c r="N163" s="7">
        <f t="shared" si="27"/>
        <v>2680.82</v>
      </c>
      <c r="O163" s="7">
        <f t="shared" si="30"/>
        <v>36690.78</v>
      </c>
    </row>
    <row r="164" spans="1:15" x14ac:dyDescent="0.25">
      <c r="A164" s="102">
        <v>42786</v>
      </c>
      <c r="B164" s="14" t="s">
        <v>82</v>
      </c>
      <c r="C164" s="5" t="s">
        <v>398</v>
      </c>
      <c r="D164" s="6" t="s">
        <v>76</v>
      </c>
      <c r="E164" s="7">
        <v>39371.599999999999</v>
      </c>
      <c r="F164" s="70">
        <v>1196.9000000000001</v>
      </c>
      <c r="G164" s="70">
        <v>1129.96</v>
      </c>
      <c r="H164" s="70">
        <f t="shared" si="29"/>
        <v>37044.74</v>
      </c>
      <c r="I164" s="70">
        <v>353.96</v>
      </c>
      <c r="J164" s="10">
        <v>0</v>
      </c>
      <c r="K164" s="7">
        <v>0</v>
      </c>
      <c r="L164" s="7">
        <v>0</v>
      </c>
      <c r="M164" s="7">
        <v>0</v>
      </c>
      <c r="N164" s="7">
        <f t="shared" si="27"/>
        <v>2680.82</v>
      </c>
      <c r="O164" s="7">
        <f t="shared" si="30"/>
        <v>36690.78</v>
      </c>
    </row>
    <row r="165" spans="1:15" x14ac:dyDescent="0.25">
      <c r="A165" s="102">
        <v>42786</v>
      </c>
      <c r="B165" s="14" t="s">
        <v>82</v>
      </c>
      <c r="C165" s="5" t="s">
        <v>379</v>
      </c>
      <c r="D165" s="6" t="s">
        <v>76</v>
      </c>
      <c r="E165" s="7">
        <v>39371.599999999999</v>
      </c>
      <c r="F165" s="70">
        <v>1196.9000000000001</v>
      </c>
      <c r="G165" s="70">
        <v>1129.96</v>
      </c>
      <c r="H165" s="70">
        <f t="shared" si="29"/>
        <v>37044.74</v>
      </c>
      <c r="I165" s="70">
        <v>353.96</v>
      </c>
      <c r="J165" s="10">
        <v>0</v>
      </c>
      <c r="K165" s="7">
        <v>0</v>
      </c>
      <c r="L165" s="7">
        <v>0</v>
      </c>
      <c r="M165" s="7">
        <v>0</v>
      </c>
      <c r="N165" s="7">
        <f t="shared" si="27"/>
        <v>2680.82</v>
      </c>
      <c r="O165" s="7">
        <f t="shared" si="30"/>
        <v>36690.78</v>
      </c>
    </row>
    <row r="166" spans="1:15" x14ac:dyDescent="0.25">
      <c r="A166" s="102">
        <v>42786</v>
      </c>
      <c r="B166" s="14" t="s">
        <v>82</v>
      </c>
      <c r="C166" s="5" t="s">
        <v>405</v>
      </c>
      <c r="D166" s="6" t="s">
        <v>69</v>
      </c>
      <c r="E166" s="7">
        <v>39371.599999999999</v>
      </c>
      <c r="F166" s="70">
        <v>1196.9000000000001</v>
      </c>
      <c r="G166" s="70">
        <v>1129.96</v>
      </c>
      <c r="H166" s="70">
        <f t="shared" si="29"/>
        <v>36113.979999999996</v>
      </c>
      <c r="I166" s="70">
        <v>353.96</v>
      </c>
      <c r="J166" s="10">
        <v>0</v>
      </c>
      <c r="K166" s="7">
        <v>0</v>
      </c>
      <c r="L166" s="7">
        <v>930.76</v>
      </c>
      <c r="M166" s="7">
        <v>0</v>
      </c>
      <c r="N166" s="7">
        <f t="shared" si="27"/>
        <v>3611.58</v>
      </c>
      <c r="O166" s="7">
        <f t="shared" si="30"/>
        <v>35760.019999999997</v>
      </c>
    </row>
    <row r="167" spans="1:15" x14ac:dyDescent="0.25">
      <c r="A167" s="102">
        <v>42786</v>
      </c>
      <c r="B167" s="14" t="s">
        <v>82</v>
      </c>
      <c r="C167" s="15" t="s">
        <v>302</v>
      </c>
      <c r="D167" s="16" t="s">
        <v>69</v>
      </c>
      <c r="E167" s="7">
        <v>39371.599999999999</v>
      </c>
      <c r="F167" s="70">
        <v>1196.9000000000001</v>
      </c>
      <c r="G167" s="70">
        <v>1129.96</v>
      </c>
      <c r="H167" s="70">
        <f t="shared" ref="H167:H174" si="31">SUM(E167-F167-G167-L167)</f>
        <v>37044.74</v>
      </c>
      <c r="I167" s="70">
        <v>353.96</v>
      </c>
      <c r="J167" s="10">
        <v>0</v>
      </c>
      <c r="K167" s="7">
        <v>0</v>
      </c>
      <c r="L167" s="7">
        <v>0</v>
      </c>
      <c r="M167" s="7">
        <v>0</v>
      </c>
      <c r="N167" s="7">
        <f t="shared" ref="N167:N174" si="32">SUM(F167+G167+I167+L167)</f>
        <v>2680.82</v>
      </c>
      <c r="O167" s="7">
        <f t="shared" ref="O167:O174" si="33">SUM(E167-N167)</f>
        <v>36690.78</v>
      </c>
    </row>
    <row r="168" spans="1:15" x14ac:dyDescent="0.25">
      <c r="A168" s="102">
        <v>42786</v>
      </c>
      <c r="B168" s="14" t="s">
        <v>82</v>
      </c>
      <c r="C168" s="15" t="s">
        <v>300</v>
      </c>
      <c r="D168" s="16" t="s">
        <v>301</v>
      </c>
      <c r="E168" s="7">
        <v>32809.660000000003</v>
      </c>
      <c r="F168" s="70">
        <v>997.41</v>
      </c>
      <c r="G168" s="70">
        <v>941.64</v>
      </c>
      <c r="H168" s="70">
        <f t="shared" si="31"/>
        <v>30870.610000000004</v>
      </c>
      <c r="I168" s="70">
        <v>0</v>
      </c>
      <c r="J168" s="10">
        <v>0</v>
      </c>
      <c r="K168" s="7">
        <v>0</v>
      </c>
      <c r="L168" s="7">
        <v>0</v>
      </c>
      <c r="M168" s="7">
        <v>0</v>
      </c>
      <c r="N168" s="7">
        <f t="shared" si="32"/>
        <v>1939.05</v>
      </c>
      <c r="O168" s="7">
        <f t="shared" si="33"/>
        <v>30870.610000000004</v>
      </c>
    </row>
    <row r="169" spans="1:15" x14ac:dyDescent="0.25">
      <c r="A169" s="102">
        <v>42786</v>
      </c>
      <c r="B169" s="14" t="s">
        <v>82</v>
      </c>
      <c r="C169" s="15" t="s">
        <v>308</v>
      </c>
      <c r="D169" s="16" t="s">
        <v>301</v>
      </c>
      <c r="E169" s="7">
        <v>32809.660000000003</v>
      </c>
      <c r="F169" s="70">
        <v>997.41</v>
      </c>
      <c r="G169" s="70">
        <v>941.64</v>
      </c>
      <c r="H169" s="70">
        <f t="shared" si="31"/>
        <v>30870.610000000004</v>
      </c>
      <c r="I169" s="70">
        <v>0</v>
      </c>
      <c r="J169" s="10">
        <v>0</v>
      </c>
      <c r="K169" s="7">
        <v>0</v>
      </c>
      <c r="L169" s="7">
        <v>0</v>
      </c>
      <c r="M169" s="7">
        <v>0</v>
      </c>
      <c r="N169" s="7">
        <f t="shared" si="32"/>
        <v>1939.05</v>
      </c>
      <c r="O169" s="7">
        <f t="shared" si="33"/>
        <v>30870.610000000004</v>
      </c>
    </row>
    <row r="170" spans="1:15" x14ac:dyDescent="0.25">
      <c r="A170" s="102">
        <v>42786</v>
      </c>
      <c r="B170" s="14" t="s">
        <v>82</v>
      </c>
      <c r="C170" s="5" t="s">
        <v>399</v>
      </c>
      <c r="D170" s="16" t="s">
        <v>301</v>
      </c>
      <c r="E170" s="7">
        <v>32809.660000000003</v>
      </c>
      <c r="F170" s="70">
        <v>997.41</v>
      </c>
      <c r="G170" s="70">
        <v>941.64</v>
      </c>
      <c r="H170" s="70">
        <f t="shared" si="31"/>
        <v>30870.610000000004</v>
      </c>
      <c r="I170" s="70">
        <v>0</v>
      </c>
      <c r="J170" s="10">
        <v>0</v>
      </c>
      <c r="K170" s="7">
        <v>0</v>
      </c>
      <c r="L170" s="7">
        <v>0</v>
      </c>
      <c r="M170" s="7">
        <v>0</v>
      </c>
      <c r="N170" s="7">
        <f t="shared" si="32"/>
        <v>1939.05</v>
      </c>
      <c r="O170" s="7">
        <f t="shared" si="33"/>
        <v>30870.610000000004</v>
      </c>
    </row>
    <row r="171" spans="1:15" x14ac:dyDescent="0.25">
      <c r="A171" s="102">
        <v>42786</v>
      </c>
      <c r="B171" s="14" t="s">
        <v>82</v>
      </c>
      <c r="C171" s="5" t="s">
        <v>400</v>
      </c>
      <c r="D171" s="16" t="s">
        <v>301</v>
      </c>
      <c r="E171" s="7">
        <v>32809.660000000003</v>
      </c>
      <c r="F171" s="70">
        <v>997.41</v>
      </c>
      <c r="G171" s="70">
        <v>941.64</v>
      </c>
      <c r="H171" s="70">
        <f t="shared" si="31"/>
        <v>30870.610000000004</v>
      </c>
      <c r="I171" s="70">
        <v>0</v>
      </c>
      <c r="J171" s="10">
        <v>0</v>
      </c>
      <c r="K171" s="7">
        <v>0</v>
      </c>
      <c r="L171" s="7">
        <v>0</v>
      </c>
      <c r="M171" s="7">
        <v>0</v>
      </c>
      <c r="N171" s="7">
        <f t="shared" si="32"/>
        <v>1939.05</v>
      </c>
      <c r="O171" s="7">
        <f t="shared" si="33"/>
        <v>30870.610000000004</v>
      </c>
    </row>
    <row r="172" spans="1:15" x14ac:dyDescent="0.25">
      <c r="A172" s="102">
        <v>42786</v>
      </c>
      <c r="B172" s="14" t="s">
        <v>82</v>
      </c>
      <c r="C172" s="5" t="s">
        <v>546</v>
      </c>
      <c r="D172" s="16" t="s">
        <v>301</v>
      </c>
      <c r="E172" s="7">
        <v>32809.660000000003</v>
      </c>
      <c r="F172" s="70">
        <v>997.41</v>
      </c>
      <c r="G172" s="70">
        <v>941.64</v>
      </c>
      <c r="H172" s="70">
        <f t="shared" si="31"/>
        <v>30870.610000000004</v>
      </c>
      <c r="I172" s="70">
        <v>0</v>
      </c>
      <c r="J172" s="10">
        <v>0</v>
      </c>
      <c r="K172" s="7">
        <v>0</v>
      </c>
      <c r="L172" s="7">
        <v>0</v>
      </c>
      <c r="M172" s="7">
        <v>0</v>
      </c>
      <c r="N172" s="7">
        <f t="shared" si="32"/>
        <v>1939.05</v>
      </c>
      <c r="O172" s="7">
        <f t="shared" si="33"/>
        <v>30870.610000000004</v>
      </c>
    </row>
    <row r="173" spans="1:15" x14ac:dyDescent="0.25">
      <c r="A173" s="102">
        <v>42786</v>
      </c>
      <c r="B173" s="14" t="s">
        <v>82</v>
      </c>
      <c r="C173" s="15" t="s">
        <v>156</v>
      </c>
      <c r="D173" s="16" t="s">
        <v>74</v>
      </c>
      <c r="E173" s="7">
        <v>26247.73</v>
      </c>
      <c r="F173" s="70">
        <v>797.93</v>
      </c>
      <c r="G173" s="70">
        <v>753.31</v>
      </c>
      <c r="H173" s="70">
        <f t="shared" si="31"/>
        <v>24696.489999999998</v>
      </c>
      <c r="I173" s="70">
        <v>0</v>
      </c>
      <c r="J173" s="10">
        <v>0</v>
      </c>
      <c r="K173" s="7">
        <v>0</v>
      </c>
      <c r="L173" s="7">
        <v>0</v>
      </c>
      <c r="M173" s="7">
        <v>0</v>
      </c>
      <c r="N173" s="7">
        <f t="shared" si="32"/>
        <v>1551.2399999999998</v>
      </c>
      <c r="O173" s="7">
        <f t="shared" si="33"/>
        <v>24696.489999999998</v>
      </c>
    </row>
    <row r="174" spans="1:15" x14ac:dyDescent="0.25">
      <c r="A174" s="102">
        <v>42786</v>
      </c>
      <c r="B174" s="14" t="s">
        <v>82</v>
      </c>
      <c r="C174" s="15" t="s">
        <v>542</v>
      </c>
      <c r="D174" s="16" t="s">
        <v>349</v>
      </c>
      <c r="E174" s="7">
        <v>19685.8</v>
      </c>
      <c r="F174" s="70">
        <v>598.45000000000005</v>
      </c>
      <c r="G174" s="70">
        <v>564.98</v>
      </c>
      <c r="H174" s="70">
        <f t="shared" si="31"/>
        <v>18522.37</v>
      </c>
      <c r="I174" s="70">
        <v>0</v>
      </c>
      <c r="J174" s="10">
        <v>0</v>
      </c>
      <c r="K174" s="7">
        <v>0</v>
      </c>
      <c r="L174" s="7">
        <v>0</v>
      </c>
      <c r="M174" s="7">
        <v>0</v>
      </c>
      <c r="N174" s="7">
        <f t="shared" si="32"/>
        <v>1163.43</v>
      </c>
      <c r="O174" s="7">
        <f t="shared" si="33"/>
        <v>18522.37</v>
      </c>
    </row>
    <row r="175" spans="1:15" x14ac:dyDescent="0.25">
      <c r="A175" s="102">
        <v>42786</v>
      </c>
      <c r="B175" s="10" t="s">
        <v>95</v>
      </c>
      <c r="C175" s="5" t="s">
        <v>96</v>
      </c>
      <c r="D175" s="6" t="s">
        <v>79</v>
      </c>
      <c r="E175" s="7">
        <v>196857.95</v>
      </c>
      <c r="F175" s="70">
        <v>2995.92</v>
      </c>
      <c r="G175" s="70">
        <v>5649.82</v>
      </c>
      <c r="H175" s="70">
        <f t="shared" ref="H175:H184" si="34">SUM(E175-F175-G175-L175)</f>
        <v>188212.21</v>
      </c>
      <c r="I175" s="70">
        <v>35635.99</v>
      </c>
      <c r="J175" s="10">
        <v>0</v>
      </c>
      <c r="K175" s="7">
        <v>0</v>
      </c>
      <c r="L175" s="7">
        <v>0</v>
      </c>
      <c r="M175" s="7">
        <v>0</v>
      </c>
      <c r="N175" s="7">
        <f t="shared" ref="N175:N184" si="35">SUM(F175+G175+I175+L175)</f>
        <v>44281.729999999996</v>
      </c>
      <c r="O175" s="7">
        <f t="shared" ref="O175:O184" si="36">SUM(E175-N175)</f>
        <v>152576.22000000003</v>
      </c>
    </row>
    <row r="176" spans="1:15" x14ac:dyDescent="0.25">
      <c r="A176" s="102">
        <v>42786</v>
      </c>
      <c r="B176" s="10" t="s">
        <v>95</v>
      </c>
      <c r="C176" s="97" t="s">
        <v>567</v>
      </c>
      <c r="D176" s="6" t="s">
        <v>98</v>
      </c>
      <c r="E176" s="7">
        <v>72181.25</v>
      </c>
      <c r="F176" s="70">
        <v>2194.31</v>
      </c>
      <c r="G176" s="70">
        <v>2071.6</v>
      </c>
      <c r="H176" s="70">
        <f t="shared" si="34"/>
        <v>67915.34</v>
      </c>
      <c r="I176" s="70">
        <v>5778.92</v>
      </c>
      <c r="J176" s="10">
        <v>0</v>
      </c>
      <c r="K176" s="7">
        <v>0</v>
      </c>
      <c r="L176" s="7">
        <v>0</v>
      </c>
      <c r="M176" s="7">
        <v>0</v>
      </c>
      <c r="N176" s="7">
        <f t="shared" si="35"/>
        <v>10044.83</v>
      </c>
      <c r="O176" s="7">
        <f t="shared" si="36"/>
        <v>62136.42</v>
      </c>
    </row>
    <row r="177" spans="1:15" x14ac:dyDescent="0.25">
      <c r="A177" s="102">
        <v>42786</v>
      </c>
      <c r="B177" s="10" t="s">
        <v>95</v>
      </c>
      <c r="C177" s="97" t="s">
        <v>568</v>
      </c>
      <c r="D177" s="6" t="s">
        <v>97</v>
      </c>
      <c r="E177" s="7">
        <v>72181.25</v>
      </c>
      <c r="F177" s="70">
        <v>2194.31</v>
      </c>
      <c r="G177" s="70">
        <v>2071.6</v>
      </c>
      <c r="H177" s="70">
        <f t="shared" si="34"/>
        <v>67915.34</v>
      </c>
      <c r="I177" s="70">
        <v>5778.92</v>
      </c>
      <c r="J177" s="10">
        <v>0</v>
      </c>
      <c r="K177" s="7">
        <v>0</v>
      </c>
      <c r="L177" s="7">
        <v>0</v>
      </c>
      <c r="M177" s="7">
        <v>0</v>
      </c>
      <c r="N177" s="7">
        <f t="shared" si="35"/>
        <v>10044.83</v>
      </c>
      <c r="O177" s="7">
        <f t="shared" si="36"/>
        <v>62136.42</v>
      </c>
    </row>
    <row r="178" spans="1:15" x14ac:dyDescent="0.25">
      <c r="A178" s="102">
        <v>42786</v>
      </c>
      <c r="B178" s="10" t="s">
        <v>95</v>
      </c>
      <c r="C178" s="97" t="s">
        <v>382</v>
      </c>
      <c r="D178" s="6" t="s">
        <v>97</v>
      </c>
      <c r="E178" s="7">
        <v>72181.25</v>
      </c>
      <c r="F178" s="70">
        <v>2194.31</v>
      </c>
      <c r="G178" s="70">
        <v>2071.6</v>
      </c>
      <c r="H178" s="70">
        <f t="shared" si="34"/>
        <v>67915.34</v>
      </c>
      <c r="I178" s="70">
        <v>5778.92</v>
      </c>
      <c r="J178" s="10">
        <v>0</v>
      </c>
      <c r="K178" s="7">
        <v>0</v>
      </c>
      <c r="L178" s="7">
        <v>0</v>
      </c>
      <c r="M178" s="7">
        <v>0</v>
      </c>
      <c r="N178" s="7">
        <f t="shared" si="35"/>
        <v>10044.83</v>
      </c>
      <c r="O178" s="7">
        <f t="shared" si="36"/>
        <v>62136.42</v>
      </c>
    </row>
    <row r="179" spans="1:15" x14ac:dyDescent="0.25">
      <c r="A179" s="102">
        <v>42786</v>
      </c>
      <c r="B179" s="10" t="s">
        <v>95</v>
      </c>
      <c r="C179" s="15" t="s">
        <v>543</v>
      </c>
      <c r="D179" s="6" t="s">
        <v>98</v>
      </c>
      <c r="E179" s="7">
        <v>72181.25</v>
      </c>
      <c r="F179" s="70">
        <v>1994.83</v>
      </c>
      <c r="G179" s="70">
        <v>1883.27</v>
      </c>
      <c r="H179" s="70">
        <f t="shared" si="34"/>
        <v>66441.62999999999</v>
      </c>
      <c r="I179" s="70">
        <v>5484.18</v>
      </c>
      <c r="J179" s="10">
        <v>0</v>
      </c>
      <c r="K179" s="7">
        <v>0</v>
      </c>
      <c r="L179" s="7">
        <v>1861.52</v>
      </c>
      <c r="M179" s="7">
        <v>0</v>
      </c>
      <c r="N179" s="7">
        <f t="shared" si="35"/>
        <v>11223.800000000001</v>
      </c>
      <c r="O179" s="7">
        <f t="shared" si="36"/>
        <v>60957.45</v>
      </c>
    </row>
    <row r="180" spans="1:15" x14ac:dyDescent="0.25">
      <c r="A180" s="102">
        <v>42786</v>
      </c>
      <c r="B180" s="10" t="s">
        <v>95</v>
      </c>
      <c r="C180" s="5" t="s">
        <v>435</v>
      </c>
      <c r="D180" s="6" t="s">
        <v>97</v>
      </c>
      <c r="E180" s="7">
        <v>72181.25</v>
      </c>
      <c r="F180" s="70">
        <v>2194.31</v>
      </c>
      <c r="G180" s="70">
        <v>2071.6</v>
      </c>
      <c r="H180" s="70">
        <f t="shared" si="34"/>
        <v>67915.34</v>
      </c>
      <c r="I180" s="70">
        <v>5778.92</v>
      </c>
      <c r="J180" s="10">
        <v>0</v>
      </c>
      <c r="K180" s="7">
        <v>0</v>
      </c>
      <c r="L180" s="7">
        <v>0</v>
      </c>
      <c r="M180" s="7">
        <v>0</v>
      </c>
      <c r="N180" s="7">
        <f t="shared" si="35"/>
        <v>10044.83</v>
      </c>
      <c r="O180" s="7">
        <f t="shared" si="36"/>
        <v>62136.42</v>
      </c>
    </row>
    <row r="181" spans="1:15" x14ac:dyDescent="0.25">
      <c r="A181" s="102">
        <v>42786</v>
      </c>
      <c r="B181" s="10" t="s">
        <v>95</v>
      </c>
      <c r="C181" s="5" t="s">
        <v>444</v>
      </c>
      <c r="D181" s="6" t="s">
        <v>97</v>
      </c>
      <c r="E181" s="7">
        <v>72181.25</v>
      </c>
      <c r="F181" s="70">
        <v>2194.31</v>
      </c>
      <c r="G181" s="70">
        <v>2071.6</v>
      </c>
      <c r="H181" s="70">
        <f t="shared" si="34"/>
        <v>67915.34</v>
      </c>
      <c r="I181" s="70">
        <v>5778.92</v>
      </c>
      <c r="J181" s="10">
        <v>0</v>
      </c>
      <c r="K181" s="7">
        <v>0</v>
      </c>
      <c r="L181" s="7">
        <v>0</v>
      </c>
      <c r="M181" s="7">
        <v>0</v>
      </c>
      <c r="N181" s="7">
        <f t="shared" si="35"/>
        <v>10044.83</v>
      </c>
      <c r="O181" s="7">
        <f t="shared" si="36"/>
        <v>62136.42</v>
      </c>
    </row>
    <row r="182" spans="1:15" x14ac:dyDescent="0.25">
      <c r="A182" s="102">
        <v>42786</v>
      </c>
      <c r="B182" s="10" t="s">
        <v>95</v>
      </c>
      <c r="C182" s="15" t="s">
        <v>531</v>
      </c>
      <c r="D182" s="6" t="s">
        <v>97</v>
      </c>
      <c r="E182" s="7">
        <v>72181.25</v>
      </c>
      <c r="F182" s="70">
        <v>2194.31</v>
      </c>
      <c r="G182" s="70">
        <v>2071.6</v>
      </c>
      <c r="H182" s="70">
        <f t="shared" si="34"/>
        <v>67915.34</v>
      </c>
      <c r="I182" s="70">
        <v>5778.92</v>
      </c>
      <c r="J182" s="10">
        <v>0</v>
      </c>
      <c r="K182" s="7">
        <v>0</v>
      </c>
      <c r="L182" s="7">
        <v>0</v>
      </c>
      <c r="M182" s="7">
        <v>0</v>
      </c>
      <c r="N182" s="7">
        <f t="shared" si="35"/>
        <v>10044.83</v>
      </c>
      <c r="O182" s="7">
        <f t="shared" si="36"/>
        <v>62136.42</v>
      </c>
    </row>
    <row r="183" spans="1:15" x14ac:dyDescent="0.25">
      <c r="A183" s="102">
        <v>42786</v>
      </c>
      <c r="B183" s="10" t="s">
        <v>95</v>
      </c>
      <c r="C183" s="5" t="s">
        <v>99</v>
      </c>
      <c r="D183" s="6" t="s">
        <v>30</v>
      </c>
      <c r="E183" s="7">
        <v>59057.39</v>
      </c>
      <c r="F183" s="70">
        <v>1795.34</v>
      </c>
      <c r="G183" s="70">
        <v>1694.95</v>
      </c>
      <c r="H183" s="70">
        <f t="shared" si="34"/>
        <v>55567.100000000006</v>
      </c>
      <c r="I183" s="70">
        <v>3309.27</v>
      </c>
      <c r="J183" s="10">
        <v>0</v>
      </c>
      <c r="K183" s="7">
        <v>0</v>
      </c>
      <c r="L183" s="7">
        <v>0</v>
      </c>
      <c r="M183" s="7">
        <v>0</v>
      </c>
      <c r="N183" s="7">
        <f t="shared" si="35"/>
        <v>6799.5599999999995</v>
      </c>
      <c r="O183" s="7">
        <f t="shared" si="36"/>
        <v>52257.83</v>
      </c>
    </row>
    <row r="184" spans="1:15" x14ac:dyDescent="0.25">
      <c r="A184" s="102">
        <v>42786</v>
      </c>
      <c r="B184" s="10" t="s">
        <v>95</v>
      </c>
      <c r="C184" s="5" t="s">
        <v>436</v>
      </c>
      <c r="D184" s="6" t="s">
        <v>47</v>
      </c>
      <c r="E184" s="7">
        <v>22741.43</v>
      </c>
      <c r="F184" s="70">
        <v>691.35</v>
      </c>
      <c r="G184" s="70">
        <v>652.69000000000005</v>
      </c>
      <c r="H184" s="70">
        <f t="shared" si="34"/>
        <v>21397.390000000003</v>
      </c>
      <c r="I184" s="70">
        <v>0</v>
      </c>
      <c r="J184" s="10">
        <v>0</v>
      </c>
      <c r="K184" s="7">
        <v>0</v>
      </c>
      <c r="L184" s="7">
        <v>0</v>
      </c>
      <c r="M184" s="7">
        <v>0</v>
      </c>
      <c r="N184" s="7">
        <f t="shared" si="35"/>
        <v>1344.04</v>
      </c>
      <c r="O184" s="7">
        <f t="shared" si="36"/>
        <v>21397.39</v>
      </c>
    </row>
    <row r="185" spans="1:15" x14ac:dyDescent="0.25">
      <c r="A185" s="102">
        <v>42786</v>
      </c>
      <c r="B185" s="20" t="s">
        <v>273</v>
      </c>
      <c r="C185" s="5" t="s">
        <v>274</v>
      </c>
      <c r="D185" s="6" t="s">
        <v>79</v>
      </c>
      <c r="E185" s="7">
        <v>196857.95</v>
      </c>
      <c r="F185" s="70">
        <v>2995.92</v>
      </c>
      <c r="G185" s="70">
        <v>5649.82</v>
      </c>
      <c r="H185" s="70">
        <f t="shared" ref="H185:H201" si="37">SUM(E185-F185-G185-L185)</f>
        <v>188212.21</v>
      </c>
      <c r="I185" s="70">
        <v>35635.99</v>
      </c>
      <c r="J185" s="10">
        <v>0</v>
      </c>
      <c r="K185" s="7">
        <v>0</v>
      </c>
      <c r="L185" s="7">
        <v>0</v>
      </c>
      <c r="M185" s="7">
        <v>0</v>
      </c>
      <c r="N185" s="7">
        <f t="shared" ref="N185:N201" si="38">SUM(F185+G185+I185+L185)</f>
        <v>44281.729999999996</v>
      </c>
      <c r="O185" s="7">
        <f t="shared" ref="O185:O201" si="39">SUM(E185-N185)</f>
        <v>152576.22000000003</v>
      </c>
    </row>
    <row r="186" spans="1:15" ht="31.5" x14ac:dyDescent="0.25">
      <c r="A186" s="102">
        <v>42786</v>
      </c>
      <c r="B186" s="20" t="s">
        <v>273</v>
      </c>
      <c r="C186" s="5" t="s">
        <v>280</v>
      </c>
      <c r="D186" s="73" t="s">
        <v>281</v>
      </c>
      <c r="E186" s="7">
        <v>91867.04</v>
      </c>
      <c r="F186" s="70">
        <v>2792.76</v>
      </c>
      <c r="G186" s="70">
        <v>2636.58</v>
      </c>
      <c r="H186" s="70">
        <f t="shared" si="37"/>
        <v>86437.7</v>
      </c>
      <c r="I186" s="70">
        <v>10192.36</v>
      </c>
      <c r="J186" s="10">
        <v>0</v>
      </c>
      <c r="K186" s="7">
        <v>0</v>
      </c>
      <c r="L186" s="7">
        <v>0</v>
      </c>
      <c r="M186" s="7">
        <v>0</v>
      </c>
      <c r="N186" s="7">
        <f t="shared" si="38"/>
        <v>15621.7</v>
      </c>
      <c r="O186" s="7">
        <f t="shared" si="39"/>
        <v>76245.34</v>
      </c>
    </row>
    <row r="187" spans="1:15" x14ac:dyDescent="0.25">
      <c r="A187" s="102">
        <v>42786</v>
      </c>
      <c r="B187" s="20" t="s">
        <v>273</v>
      </c>
      <c r="C187" s="5" t="s">
        <v>328</v>
      </c>
      <c r="D187" s="6" t="s">
        <v>329</v>
      </c>
      <c r="E187" s="7">
        <v>72181.25</v>
      </c>
      <c r="F187" s="70">
        <v>2194.31</v>
      </c>
      <c r="G187" s="70">
        <v>2071.6</v>
      </c>
      <c r="H187" s="70">
        <f t="shared" si="37"/>
        <v>66984.58</v>
      </c>
      <c r="I187" s="70">
        <v>5592.77</v>
      </c>
      <c r="J187" s="10">
        <v>0</v>
      </c>
      <c r="K187" s="7">
        <v>0</v>
      </c>
      <c r="L187" s="7">
        <v>930.76</v>
      </c>
      <c r="M187" s="7">
        <v>0</v>
      </c>
      <c r="N187" s="7">
        <f t="shared" si="38"/>
        <v>10789.44</v>
      </c>
      <c r="O187" s="7">
        <f t="shared" si="39"/>
        <v>61391.81</v>
      </c>
    </row>
    <row r="188" spans="1:15" x14ac:dyDescent="0.25">
      <c r="A188" s="102">
        <v>42786</v>
      </c>
      <c r="B188" s="20" t="s">
        <v>273</v>
      </c>
      <c r="C188" s="5" t="s">
        <v>337</v>
      </c>
      <c r="D188" s="6" t="s">
        <v>305</v>
      </c>
      <c r="E188" s="7">
        <v>39371.599999999999</v>
      </c>
      <c r="F188" s="70">
        <v>1196.9000000000001</v>
      </c>
      <c r="G188" s="70">
        <v>1129.96</v>
      </c>
      <c r="H188" s="70">
        <f t="shared" si="37"/>
        <v>37044.74</v>
      </c>
      <c r="I188" s="70">
        <v>353.96</v>
      </c>
      <c r="J188" s="10">
        <v>0</v>
      </c>
      <c r="K188" s="7">
        <v>0</v>
      </c>
      <c r="L188" s="7">
        <v>0</v>
      </c>
      <c r="M188" s="7">
        <v>0</v>
      </c>
      <c r="N188" s="7">
        <f t="shared" si="38"/>
        <v>2680.82</v>
      </c>
      <c r="O188" s="7">
        <f t="shared" si="39"/>
        <v>36690.78</v>
      </c>
    </row>
    <row r="189" spans="1:15" x14ac:dyDescent="0.25">
      <c r="A189" s="102">
        <v>42786</v>
      </c>
      <c r="B189" s="20" t="s">
        <v>273</v>
      </c>
      <c r="C189" s="5" t="s">
        <v>338</v>
      </c>
      <c r="D189" s="6" t="s">
        <v>339</v>
      </c>
      <c r="E189" s="7">
        <v>39371.599999999999</v>
      </c>
      <c r="F189" s="70">
        <v>1196.9000000000001</v>
      </c>
      <c r="G189" s="70">
        <v>1129.96</v>
      </c>
      <c r="H189" s="70">
        <f t="shared" si="37"/>
        <v>37044.74</v>
      </c>
      <c r="I189" s="70">
        <v>353.96</v>
      </c>
      <c r="J189" s="10">
        <v>0</v>
      </c>
      <c r="K189" s="7">
        <v>0</v>
      </c>
      <c r="L189" s="7">
        <v>0</v>
      </c>
      <c r="M189" s="7">
        <v>0</v>
      </c>
      <c r="N189" s="7">
        <f t="shared" si="38"/>
        <v>2680.82</v>
      </c>
      <c r="O189" s="7">
        <f t="shared" si="39"/>
        <v>36690.78</v>
      </c>
    </row>
    <row r="190" spans="1:15" x14ac:dyDescent="0.25">
      <c r="A190" s="102">
        <v>42786</v>
      </c>
      <c r="B190" s="20" t="s">
        <v>273</v>
      </c>
      <c r="C190" s="5" t="s">
        <v>340</v>
      </c>
      <c r="D190" s="6" t="s">
        <v>305</v>
      </c>
      <c r="E190" s="7">
        <v>39371.599999999999</v>
      </c>
      <c r="F190" s="70">
        <v>1196.9000000000001</v>
      </c>
      <c r="G190" s="70">
        <v>1129.96</v>
      </c>
      <c r="H190" s="70">
        <f t="shared" si="37"/>
        <v>37044.74</v>
      </c>
      <c r="I190" s="70">
        <v>353.96</v>
      </c>
      <c r="J190" s="10">
        <v>0</v>
      </c>
      <c r="K190" s="7">
        <v>0</v>
      </c>
      <c r="L190" s="7">
        <v>0</v>
      </c>
      <c r="M190" s="7">
        <v>0</v>
      </c>
      <c r="N190" s="7">
        <f t="shared" si="38"/>
        <v>2680.82</v>
      </c>
      <c r="O190" s="7">
        <f t="shared" si="39"/>
        <v>36690.78</v>
      </c>
    </row>
    <row r="191" spans="1:15" x14ac:dyDescent="0.25">
      <c r="A191" s="102">
        <v>42786</v>
      </c>
      <c r="B191" s="20" t="s">
        <v>273</v>
      </c>
      <c r="C191" s="15" t="s">
        <v>75</v>
      </c>
      <c r="D191" s="6" t="s">
        <v>360</v>
      </c>
      <c r="E191" s="7">
        <v>39371.599999999999</v>
      </c>
      <c r="F191" s="70">
        <v>1196.9000000000001</v>
      </c>
      <c r="G191" s="70">
        <v>1129.96</v>
      </c>
      <c r="H191" s="70">
        <f t="shared" si="37"/>
        <v>37044.74</v>
      </c>
      <c r="I191" s="70">
        <v>353.96</v>
      </c>
      <c r="J191" s="10">
        <v>0</v>
      </c>
      <c r="K191" s="7">
        <v>0</v>
      </c>
      <c r="L191" s="7">
        <v>0</v>
      </c>
      <c r="M191" s="7">
        <v>0</v>
      </c>
      <c r="N191" s="7">
        <f t="shared" si="38"/>
        <v>2680.82</v>
      </c>
      <c r="O191" s="7">
        <f t="shared" si="39"/>
        <v>36690.78</v>
      </c>
    </row>
    <row r="192" spans="1:15" x14ac:dyDescent="0.25">
      <c r="A192" s="102">
        <v>42786</v>
      </c>
      <c r="B192" s="20" t="s">
        <v>273</v>
      </c>
      <c r="C192" s="5" t="s">
        <v>359</v>
      </c>
      <c r="D192" s="73" t="s">
        <v>360</v>
      </c>
      <c r="E192" s="7">
        <v>39371.599999999999</v>
      </c>
      <c r="F192" s="70">
        <v>1196.9000000000001</v>
      </c>
      <c r="G192" s="70">
        <v>1129.96</v>
      </c>
      <c r="H192" s="70">
        <f t="shared" si="37"/>
        <v>37044.74</v>
      </c>
      <c r="I192" s="70">
        <v>353.96</v>
      </c>
      <c r="J192" s="10">
        <v>0</v>
      </c>
      <c r="K192" s="7">
        <v>0</v>
      </c>
      <c r="L192" s="7">
        <v>0</v>
      </c>
      <c r="M192" s="7">
        <v>0</v>
      </c>
      <c r="N192" s="7">
        <f t="shared" si="38"/>
        <v>2680.82</v>
      </c>
      <c r="O192" s="7">
        <f t="shared" si="39"/>
        <v>36690.78</v>
      </c>
    </row>
    <row r="193" spans="1:15" x14ac:dyDescent="0.25">
      <c r="A193" s="102">
        <v>42786</v>
      </c>
      <c r="B193" s="20" t="s">
        <v>273</v>
      </c>
      <c r="C193" s="5" t="s">
        <v>428</v>
      </c>
      <c r="D193" s="73" t="s">
        <v>360</v>
      </c>
      <c r="E193" s="7">
        <v>39371.599999999999</v>
      </c>
      <c r="F193" s="70">
        <v>1196.9000000000001</v>
      </c>
      <c r="G193" s="70">
        <v>1129.96</v>
      </c>
      <c r="H193" s="70">
        <f t="shared" si="37"/>
        <v>37044.74</v>
      </c>
      <c r="I193" s="70">
        <v>353.96</v>
      </c>
      <c r="J193" s="10">
        <v>0</v>
      </c>
      <c r="K193" s="7">
        <v>0</v>
      </c>
      <c r="L193" s="7">
        <v>0</v>
      </c>
      <c r="M193" s="7">
        <v>0</v>
      </c>
      <c r="N193" s="7">
        <f t="shared" si="38"/>
        <v>2680.82</v>
      </c>
      <c r="O193" s="7">
        <f t="shared" si="39"/>
        <v>36690.78</v>
      </c>
    </row>
    <row r="194" spans="1:15" ht="31.5" x14ac:dyDescent="0.25">
      <c r="A194" s="102">
        <v>42786</v>
      </c>
      <c r="B194" s="20" t="s">
        <v>273</v>
      </c>
      <c r="C194" s="5" t="s">
        <v>438</v>
      </c>
      <c r="D194" s="73" t="s">
        <v>439</v>
      </c>
      <c r="E194" s="7">
        <v>39371.599999999999</v>
      </c>
      <c r="F194" s="70">
        <v>1196.9000000000001</v>
      </c>
      <c r="G194" s="70">
        <v>1129.96</v>
      </c>
      <c r="H194" s="70">
        <f t="shared" si="37"/>
        <v>37044.74</v>
      </c>
      <c r="I194" s="70">
        <v>353.96</v>
      </c>
      <c r="J194" s="10">
        <v>0</v>
      </c>
      <c r="K194" s="7">
        <v>0</v>
      </c>
      <c r="L194" s="7">
        <v>0</v>
      </c>
      <c r="M194" s="7">
        <v>0</v>
      </c>
      <c r="N194" s="7">
        <f t="shared" si="38"/>
        <v>2680.82</v>
      </c>
      <c r="O194" s="7">
        <f t="shared" si="39"/>
        <v>36690.78</v>
      </c>
    </row>
    <row r="195" spans="1:15" x14ac:dyDescent="0.25">
      <c r="A195" s="102">
        <v>42786</v>
      </c>
      <c r="B195" s="20" t="s">
        <v>273</v>
      </c>
      <c r="C195" s="7" t="s">
        <v>401</v>
      </c>
      <c r="D195" s="6" t="s">
        <v>404</v>
      </c>
      <c r="E195" s="7">
        <v>39371.599999999999</v>
      </c>
      <c r="F195" s="70">
        <v>1196.9000000000001</v>
      </c>
      <c r="G195" s="70">
        <v>1129.96</v>
      </c>
      <c r="H195" s="70">
        <f t="shared" si="37"/>
        <v>37044.74</v>
      </c>
      <c r="I195" s="70">
        <v>353.96</v>
      </c>
      <c r="J195" s="10">
        <v>0</v>
      </c>
      <c r="K195" s="7">
        <v>0</v>
      </c>
      <c r="L195" s="7">
        <v>0</v>
      </c>
      <c r="M195" s="7">
        <v>0</v>
      </c>
      <c r="N195" s="7">
        <f t="shared" si="38"/>
        <v>2680.82</v>
      </c>
      <c r="O195" s="7">
        <f t="shared" si="39"/>
        <v>36690.78</v>
      </c>
    </row>
    <row r="196" spans="1:15" x14ac:dyDescent="0.25">
      <c r="A196" s="102">
        <v>42786</v>
      </c>
      <c r="B196" s="20" t="s">
        <v>273</v>
      </c>
      <c r="C196" s="7" t="s">
        <v>402</v>
      </c>
      <c r="D196" s="6" t="s">
        <v>404</v>
      </c>
      <c r="E196" s="7">
        <v>39371.599999999999</v>
      </c>
      <c r="F196" s="70">
        <v>1196.9000000000001</v>
      </c>
      <c r="G196" s="70">
        <v>1129.96</v>
      </c>
      <c r="H196" s="70">
        <f t="shared" si="37"/>
        <v>37044.74</v>
      </c>
      <c r="I196" s="70">
        <v>353.96</v>
      </c>
      <c r="J196" s="10">
        <v>0</v>
      </c>
      <c r="K196" s="7">
        <v>0</v>
      </c>
      <c r="L196" s="7">
        <v>0</v>
      </c>
      <c r="M196" s="7">
        <v>0</v>
      </c>
      <c r="N196" s="7">
        <f t="shared" si="38"/>
        <v>2680.82</v>
      </c>
      <c r="O196" s="7">
        <f t="shared" si="39"/>
        <v>36690.78</v>
      </c>
    </row>
    <row r="197" spans="1:15" x14ac:dyDescent="0.25">
      <c r="A197" s="102">
        <v>42786</v>
      </c>
      <c r="B197" s="20" t="s">
        <v>273</v>
      </c>
      <c r="C197" s="5" t="s">
        <v>403</v>
      </c>
      <c r="D197" s="6" t="s">
        <v>404</v>
      </c>
      <c r="E197" s="7">
        <v>39371.599999999999</v>
      </c>
      <c r="F197" s="70">
        <v>1196.9000000000001</v>
      </c>
      <c r="G197" s="70">
        <v>1129.96</v>
      </c>
      <c r="H197" s="70">
        <f t="shared" si="37"/>
        <v>37044.74</v>
      </c>
      <c r="I197" s="70">
        <v>353.96</v>
      </c>
      <c r="J197" s="10">
        <v>0</v>
      </c>
      <c r="K197" s="7">
        <v>0</v>
      </c>
      <c r="L197" s="7">
        <v>0</v>
      </c>
      <c r="M197" s="7">
        <v>0</v>
      </c>
      <c r="N197" s="7">
        <f t="shared" si="38"/>
        <v>2680.82</v>
      </c>
      <c r="O197" s="7">
        <f t="shared" si="39"/>
        <v>36690.78</v>
      </c>
    </row>
    <row r="198" spans="1:15" ht="31.5" x14ac:dyDescent="0.25">
      <c r="A198" s="102">
        <v>42786</v>
      </c>
      <c r="B198" s="20" t="s">
        <v>273</v>
      </c>
      <c r="C198" s="5" t="s">
        <v>356</v>
      </c>
      <c r="D198" s="73" t="s">
        <v>361</v>
      </c>
      <c r="E198" s="7">
        <v>111552.84</v>
      </c>
      <c r="F198" s="70">
        <v>2995.92</v>
      </c>
      <c r="G198" s="70">
        <v>3201.57</v>
      </c>
      <c r="H198" s="70">
        <f t="shared" si="37"/>
        <v>105355.34999999999</v>
      </c>
      <c r="I198" s="70">
        <v>14921.77</v>
      </c>
      <c r="J198" s="10">
        <v>0</v>
      </c>
      <c r="K198" s="7">
        <v>0</v>
      </c>
      <c r="L198" s="7">
        <v>0</v>
      </c>
      <c r="M198" s="7">
        <v>0</v>
      </c>
      <c r="N198" s="7">
        <f t="shared" si="38"/>
        <v>21119.260000000002</v>
      </c>
      <c r="O198" s="7">
        <f t="shared" si="39"/>
        <v>90433.579999999987</v>
      </c>
    </row>
    <row r="199" spans="1:15" ht="31.5" x14ac:dyDescent="0.25">
      <c r="A199" s="102">
        <v>42786</v>
      </c>
      <c r="B199" s="20" t="s">
        <v>273</v>
      </c>
      <c r="C199" s="5" t="s">
        <v>357</v>
      </c>
      <c r="D199" s="73" t="s">
        <v>362</v>
      </c>
      <c r="E199" s="7">
        <v>111552.84</v>
      </c>
      <c r="F199" s="70">
        <v>2995.92</v>
      </c>
      <c r="G199" s="70">
        <v>3201.57</v>
      </c>
      <c r="H199" s="70">
        <f t="shared" si="37"/>
        <v>105355.34999999999</v>
      </c>
      <c r="I199" s="70">
        <v>14921.77</v>
      </c>
      <c r="J199" s="10">
        <v>0</v>
      </c>
      <c r="K199" s="7">
        <v>0</v>
      </c>
      <c r="L199" s="7">
        <v>0</v>
      </c>
      <c r="M199" s="7">
        <v>0</v>
      </c>
      <c r="N199" s="7">
        <f t="shared" si="38"/>
        <v>21119.260000000002</v>
      </c>
      <c r="O199" s="7">
        <f t="shared" si="39"/>
        <v>90433.579999999987</v>
      </c>
    </row>
    <row r="200" spans="1:15" x14ac:dyDescent="0.25">
      <c r="A200" s="102">
        <v>42786</v>
      </c>
      <c r="B200" s="20" t="s">
        <v>273</v>
      </c>
      <c r="C200" s="5" t="s">
        <v>358</v>
      </c>
      <c r="D200" s="73" t="s">
        <v>363</v>
      </c>
      <c r="E200" s="7">
        <v>85305.11</v>
      </c>
      <c r="F200" s="70">
        <v>2593.2800000000002</v>
      </c>
      <c r="G200" s="70">
        <v>2448.2600000000002</v>
      </c>
      <c r="H200" s="70">
        <f t="shared" si="37"/>
        <v>79332.810000000012</v>
      </c>
      <c r="I200" s="70">
        <v>8416.14</v>
      </c>
      <c r="J200" s="10">
        <v>0</v>
      </c>
      <c r="K200" s="7">
        <v>0</v>
      </c>
      <c r="L200" s="7">
        <v>930.76</v>
      </c>
      <c r="M200" s="7">
        <v>0</v>
      </c>
      <c r="N200" s="7">
        <f t="shared" si="38"/>
        <v>14388.44</v>
      </c>
      <c r="O200" s="7">
        <f t="shared" si="39"/>
        <v>70916.67</v>
      </c>
    </row>
    <row r="201" spans="1:15" x14ac:dyDescent="0.25">
      <c r="A201" s="102">
        <v>42786</v>
      </c>
      <c r="B201" s="20" t="s">
        <v>273</v>
      </c>
      <c r="C201" s="5" t="s">
        <v>364</v>
      </c>
      <c r="D201" s="73" t="s">
        <v>365</v>
      </c>
      <c r="E201" s="7">
        <v>52495.45</v>
      </c>
      <c r="F201" s="70">
        <v>1595.86</v>
      </c>
      <c r="G201" s="70">
        <v>1506.62</v>
      </c>
      <c r="H201" s="70">
        <f t="shared" si="37"/>
        <v>49392.969999999994</v>
      </c>
      <c r="I201" s="70">
        <v>2206.1999999999998</v>
      </c>
      <c r="J201" s="10">
        <v>0</v>
      </c>
      <c r="K201" s="7">
        <v>0</v>
      </c>
      <c r="L201" s="7">
        <v>0</v>
      </c>
      <c r="M201" s="7">
        <v>0</v>
      </c>
      <c r="N201" s="7">
        <f t="shared" si="38"/>
        <v>5308.6799999999994</v>
      </c>
      <c r="O201" s="7">
        <f t="shared" si="39"/>
        <v>47186.77</v>
      </c>
    </row>
    <row r="202" spans="1:15" x14ac:dyDescent="0.25">
      <c r="A202" s="102">
        <v>42786</v>
      </c>
      <c r="B202" s="20" t="s">
        <v>100</v>
      </c>
      <c r="C202" s="5" t="s">
        <v>101</v>
      </c>
      <c r="D202" s="73" t="s">
        <v>84</v>
      </c>
      <c r="E202" s="7">
        <v>196857.95</v>
      </c>
      <c r="F202" s="70">
        <v>2995.92</v>
      </c>
      <c r="G202" s="70">
        <v>5649.82</v>
      </c>
      <c r="H202" s="70">
        <f t="shared" ref="H202:H213" si="40">SUM(E202-F202-G202-L202)</f>
        <v>187281.44999999998</v>
      </c>
      <c r="I202" s="70">
        <v>35403.300000000003</v>
      </c>
      <c r="J202" s="10">
        <v>0</v>
      </c>
      <c r="K202" s="7">
        <v>0</v>
      </c>
      <c r="L202" s="7">
        <v>930.76</v>
      </c>
      <c r="M202" s="7">
        <v>0</v>
      </c>
      <c r="N202" s="7">
        <f t="shared" ref="N202:N204" si="41">SUM(F202+G202+I202+L202)</f>
        <v>44979.8</v>
      </c>
      <c r="O202" s="7">
        <f t="shared" ref="O202:O213" si="42">SUM(E202-N202)</f>
        <v>151878.15000000002</v>
      </c>
    </row>
    <row r="203" spans="1:15" x14ac:dyDescent="0.25">
      <c r="A203" s="102">
        <v>42786</v>
      </c>
      <c r="B203" s="20" t="s">
        <v>100</v>
      </c>
      <c r="C203" s="5" t="s">
        <v>102</v>
      </c>
      <c r="D203" s="73" t="s">
        <v>103</v>
      </c>
      <c r="E203" s="7">
        <v>65619.320000000007</v>
      </c>
      <c r="F203" s="70">
        <v>1994.83</v>
      </c>
      <c r="G203" s="70">
        <v>1883.27</v>
      </c>
      <c r="H203" s="70">
        <f t="shared" si="40"/>
        <v>58018.180000000008</v>
      </c>
      <c r="I203" s="70">
        <v>3799.49</v>
      </c>
      <c r="J203" s="10">
        <v>0</v>
      </c>
      <c r="K203" s="7">
        <v>12100</v>
      </c>
      <c r="L203" s="7">
        <v>3723.04</v>
      </c>
      <c r="M203" s="7">
        <v>0</v>
      </c>
      <c r="N203" s="7">
        <f>SUM(F203+G203+I203+K203+L203)</f>
        <v>23500.63</v>
      </c>
      <c r="O203" s="7">
        <f t="shared" si="42"/>
        <v>42118.69</v>
      </c>
    </row>
    <row r="204" spans="1:15" x14ac:dyDescent="0.25">
      <c r="A204" s="102">
        <v>42786</v>
      </c>
      <c r="B204" s="20" t="s">
        <v>100</v>
      </c>
      <c r="C204" s="5" t="s">
        <v>307</v>
      </c>
      <c r="D204" s="73" t="s">
        <v>268</v>
      </c>
      <c r="E204" s="7">
        <v>32809.660000000003</v>
      </c>
      <c r="F204" s="70">
        <v>997.41</v>
      </c>
      <c r="G204" s="70">
        <v>941.64</v>
      </c>
      <c r="H204" s="70">
        <f t="shared" si="40"/>
        <v>30870.610000000004</v>
      </c>
      <c r="I204" s="70">
        <v>0</v>
      </c>
      <c r="J204" s="10">
        <v>0</v>
      </c>
      <c r="K204" s="10">
        <v>0</v>
      </c>
      <c r="L204" s="7">
        <v>0</v>
      </c>
      <c r="M204" s="7">
        <v>0</v>
      </c>
      <c r="N204" s="7">
        <f t="shared" si="41"/>
        <v>1939.05</v>
      </c>
      <c r="O204" s="7">
        <f t="shared" si="42"/>
        <v>30870.610000000004</v>
      </c>
    </row>
    <row r="205" spans="1:15" x14ac:dyDescent="0.25">
      <c r="A205" s="102">
        <v>42786</v>
      </c>
      <c r="B205" s="8" t="s">
        <v>104</v>
      </c>
      <c r="C205" s="68" t="s">
        <v>71</v>
      </c>
      <c r="D205" s="73" t="s">
        <v>84</v>
      </c>
      <c r="E205" s="7">
        <v>196857.95</v>
      </c>
      <c r="F205" s="70">
        <v>2995.92</v>
      </c>
      <c r="G205" s="70">
        <v>5649.82</v>
      </c>
      <c r="H205" s="70">
        <f t="shared" si="40"/>
        <v>186350.69</v>
      </c>
      <c r="I205" s="70">
        <v>35170.61</v>
      </c>
      <c r="J205" s="10">
        <v>0</v>
      </c>
      <c r="K205" s="10">
        <v>0</v>
      </c>
      <c r="L205" s="7">
        <v>1861.52</v>
      </c>
      <c r="M205" s="7">
        <v>0</v>
      </c>
      <c r="N205" s="7">
        <f t="shared" ref="N205:N207" si="43">SUM(F205+G205+I205+L205)</f>
        <v>45677.869999999995</v>
      </c>
      <c r="O205" s="7">
        <f t="shared" si="42"/>
        <v>151180.08000000002</v>
      </c>
    </row>
    <row r="206" spans="1:15" x14ac:dyDescent="0.25">
      <c r="A206" s="102">
        <v>42786</v>
      </c>
      <c r="B206" s="8" t="s">
        <v>104</v>
      </c>
      <c r="C206" s="11" t="s">
        <v>105</v>
      </c>
      <c r="D206" s="74" t="s">
        <v>30</v>
      </c>
      <c r="E206" s="7">
        <v>59057.39</v>
      </c>
      <c r="F206" s="70">
        <v>1795.34</v>
      </c>
      <c r="G206" s="70">
        <v>1694.95</v>
      </c>
      <c r="H206" s="70">
        <f t="shared" si="40"/>
        <v>54636.340000000004</v>
      </c>
      <c r="I206" s="70">
        <v>3123.12</v>
      </c>
      <c r="J206" s="10">
        <v>0</v>
      </c>
      <c r="K206" s="10">
        <v>0</v>
      </c>
      <c r="L206" s="7">
        <v>930.76</v>
      </c>
      <c r="M206" s="7">
        <v>0</v>
      </c>
      <c r="N206" s="7">
        <f t="shared" si="43"/>
        <v>7544.17</v>
      </c>
      <c r="O206" s="7">
        <f t="shared" si="42"/>
        <v>51513.22</v>
      </c>
    </row>
    <row r="207" spans="1:15" ht="31.5" x14ac:dyDescent="0.25">
      <c r="A207" s="102">
        <v>42786</v>
      </c>
      <c r="B207" s="8" t="s">
        <v>104</v>
      </c>
      <c r="C207" s="11" t="s">
        <v>106</v>
      </c>
      <c r="D207" s="74" t="s">
        <v>107</v>
      </c>
      <c r="E207" s="7">
        <v>39371.599999999999</v>
      </c>
      <c r="F207" s="70">
        <v>1196.9000000000001</v>
      </c>
      <c r="G207" s="70">
        <v>1129.96</v>
      </c>
      <c r="H207" s="70">
        <f t="shared" si="40"/>
        <v>37044.74</v>
      </c>
      <c r="I207" s="70">
        <v>353.96</v>
      </c>
      <c r="J207" s="10">
        <v>0</v>
      </c>
      <c r="K207" s="10">
        <v>0</v>
      </c>
      <c r="L207" s="7">
        <v>0</v>
      </c>
      <c r="M207" s="7">
        <v>0</v>
      </c>
      <c r="N207" s="7">
        <f t="shared" si="43"/>
        <v>2680.82</v>
      </c>
      <c r="O207" s="7">
        <f t="shared" si="42"/>
        <v>36690.78</v>
      </c>
    </row>
    <row r="208" spans="1:15" x14ac:dyDescent="0.25">
      <c r="A208" s="102">
        <v>42786</v>
      </c>
      <c r="B208" s="8" t="s">
        <v>109</v>
      </c>
      <c r="C208" s="5" t="s">
        <v>110</v>
      </c>
      <c r="D208" s="6" t="s">
        <v>79</v>
      </c>
      <c r="E208" s="7">
        <v>196857.95</v>
      </c>
      <c r="F208" s="70">
        <v>2995.92</v>
      </c>
      <c r="G208" s="70">
        <v>5649.82</v>
      </c>
      <c r="H208" s="70">
        <f t="shared" si="40"/>
        <v>187281.44999999998</v>
      </c>
      <c r="I208" s="70">
        <v>35403.300000000003</v>
      </c>
      <c r="J208" s="10">
        <v>0</v>
      </c>
      <c r="K208" s="10">
        <v>0</v>
      </c>
      <c r="L208" s="7">
        <v>930.76</v>
      </c>
      <c r="M208" s="7">
        <v>0</v>
      </c>
      <c r="N208" s="7">
        <f t="shared" ref="N208:N209" si="44">SUM(F208+G208+I208+L208)</f>
        <v>44979.8</v>
      </c>
      <c r="O208" s="7">
        <f t="shared" si="42"/>
        <v>151878.15000000002</v>
      </c>
    </row>
    <row r="209" spans="1:15" x14ac:dyDescent="0.25">
      <c r="A209" s="102">
        <v>42786</v>
      </c>
      <c r="B209" s="8" t="s">
        <v>109</v>
      </c>
      <c r="C209" s="5" t="s">
        <v>367</v>
      </c>
      <c r="D209" s="6" t="s">
        <v>81</v>
      </c>
      <c r="E209" s="7">
        <v>72181.25</v>
      </c>
      <c r="F209" s="70">
        <v>2194.31</v>
      </c>
      <c r="G209" s="70">
        <v>2071.6</v>
      </c>
      <c r="H209" s="70">
        <f t="shared" si="40"/>
        <v>67915.34</v>
      </c>
      <c r="I209" s="70">
        <v>5778.92</v>
      </c>
      <c r="J209" s="10">
        <v>0</v>
      </c>
      <c r="K209" s="10">
        <v>0</v>
      </c>
      <c r="L209" s="7">
        <v>0</v>
      </c>
      <c r="M209" s="7">
        <v>0</v>
      </c>
      <c r="N209" s="7">
        <f t="shared" si="44"/>
        <v>10044.83</v>
      </c>
      <c r="O209" s="7">
        <f t="shared" si="42"/>
        <v>62136.42</v>
      </c>
    </row>
    <row r="210" spans="1:15" x14ac:dyDescent="0.25">
      <c r="A210" s="102">
        <v>42786</v>
      </c>
      <c r="B210" s="8" t="s">
        <v>111</v>
      </c>
      <c r="C210" s="23" t="s">
        <v>112</v>
      </c>
      <c r="D210" s="24" t="s">
        <v>84</v>
      </c>
      <c r="E210" s="7">
        <v>196857.95</v>
      </c>
      <c r="F210" s="70">
        <v>2995.92</v>
      </c>
      <c r="G210" s="70">
        <v>5649.82</v>
      </c>
      <c r="H210" s="70">
        <f t="shared" si="40"/>
        <v>187281.44999999998</v>
      </c>
      <c r="I210" s="70">
        <v>35403.300000000003</v>
      </c>
      <c r="J210" s="10">
        <v>0</v>
      </c>
      <c r="K210" s="10">
        <v>0</v>
      </c>
      <c r="L210" s="67">
        <v>930.76</v>
      </c>
      <c r="M210" s="7">
        <v>0</v>
      </c>
      <c r="N210" s="7">
        <f t="shared" ref="N210:N211" si="45">SUM(F210+G210+I210+L210)</f>
        <v>44979.8</v>
      </c>
      <c r="O210" s="7">
        <f t="shared" si="42"/>
        <v>151878.15000000002</v>
      </c>
    </row>
    <row r="211" spans="1:15" x14ac:dyDescent="0.25">
      <c r="A211" s="102">
        <v>42786</v>
      </c>
      <c r="B211" s="8" t="s">
        <v>111</v>
      </c>
      <c r="C211" s="23" t="s">
        <v>113</v>
      </c>
      <c r="D211" s="24" t="s">
        <v>114</v>
      </c>
      <c r="E211" s="7">
        <v>72181.25</v>
      </c>
      <c r="F211" s="70">
        <v>2194.31</v>
      </c>
      <c r="G211" s="70">
        <v>2071.6</v>
      </c>
      <c r="H211" s="70">
        <f t="shared" si="40"/>
        <v>67915.34</v>
      </c>
      <c r="I211" s="70">
        <v>5778.92</v>
      </c>
      <c r="J211" s="10">
        <v>0</v>
      </c>
      <c r="K211" s="10">
        <v>0</v>
      </c>
      <c r="L211" s="7">
        <v>0</v>
      </c>
      <c r="M211" s="7">
        <v>0</v>
      </c>
      <c r="N211" s="7">
        <f t="shared" si="45"/>
        <v>10044.83</v>
      </c>
      <c r="O211" s="7">
        <f t="shared" si="42"/>
        <v>62136.42</v>
      </c>
    </row>
    <row r="212" spans="1:15" x14ac:dyDescent="0.25">
      <c r="A212" s="102">
        <v>42786</v>
      </c>
      <c r="B212" s="25" t="s">
        <v>115</v>
      </c>
      <c r="C212" s="25" t="s">
        <v>353</v>
      </c>
      <c r="D212" s="24" t="s">
        <v>116</v>
      </c>
      <c r="E212" s="70">
        <v>137800.57</v>
      </c>
      <c r="F212" s="70">
        <v>2995.92</v>
      </c>
      <c r="G212" s="70">
        <v>3954.88</v>
      </c>
      <c r="H212" s="70">
        <f t="shared" si="40"/>
        <v>130849.76999999999</v>
      </c>
      <c r="I212" s="70">
        <v>21295.38</v>
      </c>
      <c r="J212" s="10">
        <v>0</v>
      </c>
      <c r="K212" s="10">
        <v>0</v>
      </c>
      <c r="L212" s="7">
        <v>0</v>
      </c>
      <c r="M212" s="7">
        <v>0</v>
      </c>
      <c r="N212" s="7">
        <f t="shared" ref="N212:N213" si="46">SUM(F212+G212+I212+L212)</f>
        <v>28246.18</v>
      </c>
      <c r="O212" s="7">
        <f t="shared" si="42"/>
        <v>109554.39000000001</v>
      </c>
    </row>
    <row r="213" spans="1:15" x14ac:dyDescent="0.25">
      <c r="A213" s="102">
        <v>42786</v>
      </c>
      <c r="B213" s="25" t="s">
        <v>115</v>
      </c>
      <c r="C213" s="5" t="s">
        <v>117</v>
      </c>
      <c r="D213" s="6" t="s">
        <v>41</v>
      </c>
      <c r="E213" s="7">
        <v>65619.320000000007</v>
      </c>
      <c r="F213" s="70">
        <v>1994.83</v>
      </c>
      <c r="G213" s="70">
        <v>1883.27</v>
      </c>
      <c r="H213" s="70">
        <f t="shared" si="40"/>
        <v>61741.220000000008</v>
      </c>
      <c r="I213" s="70">
        <v>4544.09</v>
      </c>
      <c r="J213" s="10">
        <v>0</v>
      </c>
      <c r="K213" s="10">
        <v>0</v>
      </c>
      <c r="L213" s="7">
        <v>0</v>
      </c>
      <c r="M213" s="7">
        <v>0</v>
      </c>
      <c r="N213" s="7">
        <f t="shared" si="46"/>
        <v>8422.19</v>
      </c>
      <c r="O213" s="7">
        <f t="shared" si="42"/>
        <v>57197.130000000005</v>
      </c>
    </row>
    <row r="214" spans="1:15" x14ac:dyDescent="0.25">
      <c r="A214" s="102">
        <v>42786</v>
      </c>
      <c r="B214" s="10" t="s">
        <v>118</v>
      </c>
      <c r="C214" s="7" t="s">
        <v>335</v>
      </c>
      <c r="D214" s="6" t="s">
        <v>84</v>
      </c>
      <c r="E214" s="7">
        <v>196857.95</v>
      </c>
      <c r="F214" s="70">
        <v>2995.92</v>
      </c>
      <c r="G214" s="70">
        <v>5649.82</v>
      </c>
      <c r="H214" s="70">
        <f t="shared" ref="H214:H219" si="47">SUM(E214-F214-G214-L214)</f>
        <v>188212.21</v>
      </c>
      <c r="I214" s="70">
        <v>35635.99</v>
      </c>
      <c r="J214" s="10">
        <v>0</v>
      </c>
      <c r="K214" s="10">
        <v>0</v>
      </c>
      <c r="L214" s="7">
        <v>0</v>
      </c>
      <c r="M214" s="7">
        <v>0</v>
      </c>
      <c r="N214" s="7">
        <f t="shared" ref="N214:N219" si="48">SUM(F214+G214+I214+L214)</f>
        <v>44281.729999999996</v>
      </c>
      <c r="O214" s="7">
        <f t="shared" ref="O214:O219" si="49">SUM(E214-N214)</f>
        <v>152576.22000000003</v>
      </c>
    </row>
    <row r="215" spans="1:15" x14ac:dyDescent="0.25">
      <c r="A215" s="102">
        <v>42786</v>
      </c>
      <c r="B215" s="10" t="s">
        <v>118</v>
      </c>
      <c r="C215" s="11" t="s">
        <v>108</v>
      </c>
      <c r="D215" s="6" t="s">
        <v>524</v>
      </c>
      <c r="E215" s="7">
        <v>91867.04</v>
      </c>
      <c r="F215" s="70">
        <v>2792.76</v>
      </c>
      <c r="G215" s="70">
        <v>2636.58</v>
      </c>
      <c r="H215" s="70">
        <f t="shared" si="47"/>
        <v>86437.7</v>
      </c>
      <c r="I215" s="70">
        <v>10192.36</v>
      </c>
      <c r="J215" s="10">
        <v>0</v>
      </c>
      <c r="K215" s="10">
        <v>0</v>
      </c>
      <c r="L215" s="7">
        <v>0</v>
      </c>
      <c r="M215" s="7">
        <v>0</v>
      </c>
      <c r="N215" s="7">
        <f t="shared" si="48"/>
        <v>15621.7</v>
      </c>
      <c r="O215" s="7">
        <f t="shared" si="49"/>
        <v>76245.34</v>
      </c>
    </row>
    <row r="216" spans="1:15" x14ac:dyDescent="0.25">
      <c r="A216" s="102">
        <v>42786</v>
      </c>
      <c r="B216" s="10" t="s">
        <v>118</v>
      </c>
      <c r="C216" s="23" t="s">
        <v>119</v>
      </c>
      <c r="D216" s="24" t="s">
        <v>120</v>
      </c>
      <c r="E216" s="7">
        <v>59057.39</v>
      </c>
      <c r="F216" s="70">
        <v>1795.34</v>
      </c>
      <c r="G216" s="70">
        <v>1694.95</v>
      </c>
      <c r="H216" s="70">
        <f t="shared" si="47"/>
        <v>54636.340000000004</v>
      </c>
      <c r="I216" s="70">
        <v>3123.12</v>
      </c>
      <c r="J216" s="10">
        <v>0</v>
      </c>
      <c r="K216" s="10">
        <v>0</v>
      </c>
      <c r="L216" s="7">
        <v>930.76</v>
      </c>
      <c r="M216" s="7">
        <v>0</v>
      </c>
      <c r="N216" s="7">
        <f t="shared" si="48"/>
        <v>7544.17</v>
      </c>
      <c r="O216" s="7">
        <f t="shared" si="49"/>
        <v>51513.22</v>
      </c>
    </row>
    <row r="217" spans="1:15" x14ac:dyDescent="0.25">
      <c r="A217" s="102">
        <v>42786</v>
      </c>
      <c r="B217" s="10" t="s">
        <v>118</v>
      </c>
      <c r="C217" s="23" t="s">
        <v>121</v>
      </c>
      <c r="D217" s="24" t="s">
        <v>30</v>
      </c>
      <c r="E217" s="7">
        <v>59057.39</v>
      </c>
      <c r="F217" s="70">
        <v>1795.34</v>
      </c>
      <c r="G217" s="70">
        <v>1694.95</v>
      </c>
      <c r="H217" s="70">
        <f t="shared" si="47"/>
        <v>55567.100000000006</v>
      </c>
      <c r="I217" s="70">
        <v>3309.27</v>
      </c>
      <c r="J217" s="10">
        <v>0</v>
      </c>
      <c r="K217" s="10">
        <v>0</v>
      </c>
      <c r="L217" s="7">
        <v>0</v>
      </c>
      <c r="M217" s="7">
        <v>0</v>
      </c>
      <c r="N217" s="7">
        <f t="shared" si="48"/>
        <v>6799.5599999999995</v>
      </c>
      <c r="O217" s="7">
        <f t="shared" si="49"/>
        <v>52257.83</v>
      </c>
    </row>
    <row r="218" spans="1:15" x14ac:dyDescent="0.25">
      <c r="A218" s="102">
        <v>42786</v>
      </c>
      <c r="B218" s="10" t="s">
        <v>118</v>
      </c>
      <c r="C218" s="23" t="s">
        <v>122</v>
      </c>
      <c r="D218" s="24" t="s">
        <v>123</v>
      </c>
      <c r="E218" s="7">
        <v>45933.54</v>
      </c>
      <c r="F218" s="70">
        <v>1396.38</v>
      </c>
      <c r="G218" s="70">
        <v>1318.29</v>
      </c>
      <c r="H218" s="70">
        <f t="shared" si="47"/>
        <v>43218.87</v>
      </c>
      <c r="I218" s="70">
        <v>1280.03</v>
      </c>
      <c r="J218" s="10">
        <v>0</v>
      </c>
      <c r="K218" s="10">
        <v>0</v>
      </c>
      <c r="L218" s="7">
        <v>0</v>
      </c>
      <c r="M218" s="7">
        <v>0</v>
      </c>
      <c r="N218" s="7">
        <f t="shared" si="48"/>
        <v>3994.7</v>
      </c>
      <c r="O218" s="7">
        <f t="shared" si="49"/>
        <v>41938.840000000004</v>
      </c>
    </row>
    <row r="219" spans="1:15" x14ac:dyDescent="0.25">
      <c r="A219" s="102">
        <v>42786</v>
      </c>
      <c r="B219" s="10" t="s">
        <v>118</v>
      </c>
      <c r="C219" s="85" t="s">
        <v>511</v>
      </c>
      <c r="D219" s="24" t="s">
        <v>512</v>
      </c>
      <c r="E219" s="7">
        <v>58477.5</v>
      </c>
      <c r="F219" s="70">
        <v>1777.72</v>
      </c>
      <c r="G219" s="70">
        <v>1678.3</v>
      </c>
      <c r="H219" s="70">
        <f t="shared" si="47"/>
        <v>55021.479999999996</v>
      </c>
      <c r="I219" s="70">
        <v>3200.15</v>
      </c>
      <c r="J219" s="10">
        <v>0</v>
      </c>
      <c r="K219" s="10">
        <v>0</v>
      </c>
      <c r="L219" s="7">
        <v>0</v>
      </c>
      <c r="M219" s="7">
        <v>0</v>
      </c>
      <c r="N219" s="7">
        <f t="shared" si="48"/>
        <v>6656.17</v>
      </c>
      <c r="O219" s="7">
        <f t="shared" si="49"/>
        <v>51821.33</v>
      </c>
    </row>
    <row r="220" spans="1:15" x14ac:dyDescent="0.25">
      <c r="A220" s="102">
        <v>42786</v>
      </c>
      <c r="B220" s="10" t="s">
        <v>124</v>
      </c>
      <c r="C220" s="5" t="s">
        <v>125</v>
      </c>
      <c r="D220" s="6" t="s">
        <v>79</v>
      </c>
      <c r="E220" s="7">
        <v>196857.95</v>
      </c>
      <c r="F220" s="70">
        <v>2995.92</v>
      </c>
      <c r="G220" s="70">
        <v>5649.82</v>
      </c>
      <c r="H220" s="70">
        <f t="shared" ref="H220:H236" si="50">SUM(E220-F220-G220-L220)</f>
        <v>188212.21</v>
      </c>
      <c r="I220" s="70">
        <v>35635.99</v>
      </c>
      <c r="J220" s="10">
        <v>0</v>
      </c>
      <c r="K220" s="10">
        <v>0</v>
      </c>
      <c r="L220" s="7">
        <v>0</v>
      </c>
      <c r="M220" s="7">
        <v>0</v>
      </c>
      <c r="N220" s="7">
        <f t="shared" ref="N220:N221" si="51">SUM(F220+G220+I220+L220)</f>
        <v>44281.729999999996</v>
      </c>
      <c r="O220" s="7">
        <f t="shared" ref="O220:O236" si="52">SUM(E220-N220)</f>
        <v>152576.22000000003</v>
      </c>
    </row>
    <row r="221" spans="1:15" x14ac:dyDescent="0.25">
      <c r="A221" s="102">
        <v>42786</v>
      </c>
      <c r="B221" s="10" t="s">
        <v>124</v>
      </c>
      <c r="C221" s="15" t="s">
        <v>126</v>
      </c>
      <c r="D221" s="16" t="s">
        <v>127</v>
      </c>
      <c r="E221" s="7">
        <v>72181.25</v>
      </c>
      <c r="F221" s="70">
        <v>2194.31</v>
      </c>
      <c r="G221" s="70">
        <v>2071.6</v>
      </c>
      <c r="H221" s="70">
        <f t="shared" si="50"/>
        <v>66984.58</v>
      </c>
      <c r="I221" s="70">
        <v>5592.77</v>
      </c>
      <c r="J221" s="10">
        <v>0</v>
      </c>
      <c r="K221" s="10">
        <v>0</v>
      </c>
      <c r="L221" s="7">
        <v>930.76</v>
      </c>
      <c r="M221" s="7">
        <v>0</v>
      </c>
      <c r="N221" s="7">
        <f t="shared" si="51"/>
        <v>10789.44</v>
      </c>
      <c r="O221" s="7">
        <f t="shared" si="52"/>
        <v>61391.81</v>
      </c>
    </row>
    <row r="222" spans="1:15" x14ac:dyDescent="0.25">
      <c r="A222" s="102">
        <v>42786</v>
      </c>
      <c r="B222" s="8" t="s">
        <v>128</v>
      </c>
      <c r="C222" s="5" t="s">
        <v>129</v>
      </c>
      <c r="D222" s="6" t="s">
        <v>72</v>
      </c>
      <c r="E222" s="7">
        <v>137800.57</v>
      </c>
      <c r="F222" s="70">
        <v>2995.92</v>
      </c>
      <c r="G222" s="70">
        <v>3954.88</v>
      </c>
      <c r="H222" s="70">
        <f t="shared" si="50"/>
        <v>130849.76999999999</v>
      </c>
      <c r="I222" s="70">
        <v>21295.38</v>
      </c>
      <c r="J222" s="7">
        <v>0</v>
      </c>
      <c r="K222" s="10">
        <v>0</v>
      </c>
      <c r="L222" s="7">
        <v>0</v>
      </c>
      <c r="M222" s="7">
        <v>0</v>
      </c>
      <c r="N222" s="7">
        <f t="shared" ref="N222:N224" si="53">SUM(F222+G222+I222+L222)</f>
        <v>28246.18</v>
      </c>
      <c r="O222" s="7">
        <f t="shared" si="52"/>
        <v>109554.39000000001</v>
      </c>
    </row>
    <row r="223" spans="1:15" x14ac:dyDescent="0.25">
      <c r="A223" s="102">
        <v>42786</v>
      </c>
      <c r="B223" s="8" t="s">
        <v>128</v>
      </c>
      <c r="C223" s="5" t="s">
        <v>130</v>
      </c>
      <c r="D223" s="6" t="s">
        <v>131</v>
      </c>
      <c r="E223" s="7">
        <v>72181.25</v>
      </c>
      <c r="F223" s="70">
        <v>2194.31</v>
      </c>
      <c r="G223" s="70">
        <v>2071.6</v>
      </c>
      <c r="H223" s="70">
        <f t="shared" si="50"/>
        <v>67915.34</v>
      </c>
      <c r="I223" s="70">
        <v>5778.92</v>
      </c>
      <c r="J223" s="10">
        <v>0</v>
      </c>
      <c r="K223" s="10">
        <v>0</v>
      </c>
      <c r="L223" s="7">
        <v>0</v>
      </c>
      <c r="M223" s="7">
        <v>0</v>
      </c>
      <c r="N223" s="7">
        <f t="shared" si="53"/>
        <v>10044.83</v>
      </c>
      <c r="O223" s="7">
        <f t="shared" si="52"/>
        <v>62136.42</v>
      </c>
    </row>
    <row r="224" spans="1:15" x14ac:dyDescent="0.25">
      <c r="A224" s="102">
        <v>42786</v>
      </c>
      <c r="B224" s="8" t="s">
        <v>128</v>
      </c>
      <c r="C224" s="5" t="s">
        <v>132</v>
      </c>
      <c r="D224" s="6" t="s">
        <v>133</v>
      </c>
      <c r="E224" s="7">
        <v>45933.54</v>
      </c>
      <c r="F224" s="70">
        <v>1396.38</v>
      </c>
      <c r="G224" s="70">
        <v>1318.29</v>
      </c>
      <c r="H224" s="70">
        <f t="shared" si="50"/>
        <v>41357.350000000006</v>
      </c>
      <c r="I224" s="70">
        <v>1000.85</v>
      </c>
      <c r="J224" s="10">
        <v>0</v>
      </c>
      <c r="K224" s="10">
        <v>0</v>
      </c>
      <c r="L224" s="7">
        <v>1861.52</v>
      </c>
      <c r="M224" s="7">
        <v>0</v>
      </c>
      <c r="N224" s="7">
        <f t="shared" si="53"/>
        <v>5577.04</v>
      </c>
      <c r="O224" s="7">
        <f t="shared" si="52"/>
        <v>40356.5</v>
      </c>
    </row>
    <row r="225" spans="1:15" x14ac:dyDescent="0.25">
      <c r="A225" s="102">
        <v>42786</v>
      </c>
      <c r="B225" s="8" t="s">
        <v>380</v>
      </c>
      <c r="C225" s="5" t="s">
        <v>135</v>
      </c>
      <c r="D225" s="6" t="s">
        <v>72</v>
      </c>
      <c r="E225" s="7">
        <v>137800.57</v>
      </c>
      <c r="F225" s="70">
        <v>2995.92</v>
      </c>
      <c r="G225" s="70">
        <v>3954.88</v>
      </c>
      <c r="H225" s="70">
        <f t="shared" si="50"/>
        <v>130849.76999999999</v>
      </c>
      <c r="I225" s="70">
        <v>21295.38</v>
      </c>
      <c r="J225" s="10">
        <v>0</v>
      </c>
      <c r="K225" s="10">
        <v>0</v>
      </c>
      <c r="L225" s="7">
        <v>0</v>
      </c>
      <c r="M225" s="7">
        <v>0</v>
      </c>
      <c r="N225" s="7">
        <f t="shared" ref="N225" si="54">SUM(F225+G225+I225+L225)</f>
        <v>28246.18</v>
      </c>
      <c r="O225" s="7">
        <f t="shared" si="52"/>
        <v>109554.39000000001</v>
      </c>
    </row>
    <row r="226" spans="1:15" x14ac:dyDescent="0.25">
      <c r="A226" s="102">
        <v>42786</v>
      </c>
      <c r="B226" s="8" t="s">
        <v>134</v>
      </c>
      <c r="C226" s="5" t="s">
        <v>406</v>
      </c>
      <c r="D226" s="9" t="s">
        <v>84</v>
      </c>
      <c r="E226" s="7">
        <v>196857.95</v>
      </c>
      <c r="F226" s="70">
        <v>2995.92</v>
      </c>
      <c r="G226" s="70">
        <v>5649.82</v>
      </c>
      <c r="H226" s="70">
        <f t="shared" si="50"/>
        <v>186350.69</v>
      </c>
      <c r="I226" s="70">
        <v>35170.61</v>
      </c>
      <c r="J226" s="10">
        <v>0</v>
      </c>
      <c r="K226" s="10">
        <v>0</v>
      </c>
      <c r="L226" s="7">
        <v>1861.52</v>
      </c>
      <c r="M226" s="7">
        <v>0</v>
      </c>
      <c r="N226" s="7">
        <f t="shared" ref="N226:N229" si="55">SUM(F226+G226+I226+L226)</f>
        <v>45677.869999999995</v>
      </c>
      <c r="O226" s="7">
        <f t="shared" si="52"/>
        <v>151180.08000000002</v>
      </c>
    </row>
    <row r="227" spans="1:15" x14ac:dyDescent="0.25">
      <c r="A227" s="102">
        <v>42786</v>
      </c>
      <c r="B227" s="8" t="s">
        <v>134</v>
      </c>
      <c r="C227" s="5" t="s">
        <v>443</v>
      </c>
      <c r="D227" s="6" t="s">
        <v>127</v>
      </c>
      <c r="E227" s="7">
        <v>72181.25</v>
      </c>
      <c r="F227" s="70">
        <v>2194.31</v>
      </c>
      <c r="G227" s="70">
        <v>2071.6</v>
      </c>
      <c r="H227" s="70">
        <f t="shared" si="50"/>
        <v>67915.34</v>
      </c>
      <c r="I227" s="70">
        <v>5778.92</v>
      </c>
      <c r="J227" s="10">
        <v>0</v>
      </c>
      <c r="K227" s="10">
        <v>0</v>
      </c>
      <c r="L227" s="7">
        <v>0</v>
      </c>
      <c r="M227" s="7">
        <v>0</v>
      </c>
      <c r="N227" s="7">
        <f t="shared" si="55"/>
        <v>10044.83</v>
      </c>
      <c r="O227" s="7">
        <f t="shared" si="52"/>
        <v>62136.42</v>
      </c>
    </row>
    <row r="228" spans="1:15" x14ac:dyDescent="0.25">
      <c r="A228" s="102">
        <v>42786</v>
      </c>
      <c r="B228" s="8" t="s">
        <v>134</v>
      </c>
      <c r="C228" s="15" t="s">
        <v>348</v>
      </c>
      <c r="D228" s="22" t="s">
        <v>103</v>
      </c>
      <c r="E228" s="7">
        <v>65619.320000000007</v>
      </c>
      <c r="F228" s="70">
        <v>1994.83</v>
      </c>
      <c r="G228" s="70">
        <v>1883.27</v>
      </c>
      <c r="H228" s="70">
        <f t="shared" si="50"/>
        <v>61741.220000000008</v>
      </c>
      <c r="I228" s="70">
        <v>4544.09</v>
      </c>
      <c r="J228" s="10">
        <v>0</v>
      </c>
      <c r="K228" s="10">
        <v>0</v>
      </c>
      <c r="L228" s="10">
        <v>0</v>
      </c>
      <c r="M228" s="7">
        <v>0</v>
      </c>
      <c r="N228" s="7">
        <f t="shared" si="55"/>
        <v>8422.19</v>
      </c>
      <c r="O228" s="7">
        <f t="shared" si="52"/>
        <v>57197.130000000005</v>
      </c>
    </row>
    <row r="229" spans="1:15" x14ac:dyDescent="0.25">
      <c r="A229" s="102">
        <v>42786</v>
      </c>
      <c r="B229" s="8" t="s">
        <v>134</v>
      </c>
      <c r="C229" s="98" t="s">
        <v>576</v>
      </c>
      <c r="D229" s="22" t="s">
        <v>103</v>
      </c>
      <c r="E229" s="7">
        <v>65619.320000000007</v>
      </c>
      <c r="F229" s="70">
        <v>1994.83</v>
      </c>
      <c r="G229" s="70">
        <v>1883.27</v>
      </c>
      <c r="H229" s="70">
        <f t="shared" si="50"/>
        <v>61741.220000000008</v>
      </c>
      <c r="I229" s="70">
        <v>4544.09</v>
      </c>
      <c r="J229" s="10">
        <v>0</v>
      </c>
      <c r="K229" s="10">
        <v>0</v>
      </c>
      <c r="L229" s="10">
        <v>0</v>
      </c>
      <c r="M229" s="7">
        <v>0</v>
      </c>
      <c r="N229" s="7">
        <f t="shared" si="55"/>
        <v>8422.19</v>
      </c>
      <c r="O229" s="7">
        <f t="shared" si="52"/>
        <v>57197.130000000005</v>
      </c>
    </row>
    <row r="230" spans="1:15" x14ac:dyDescent="0.25">
      <c r="A230" s="102">
        <v>42786</v>
      </c>
      <c r="B230" s="8" t="s">
        <v>136</v>
      </c>
      <c r="C230" s="5" t="s">
        <v>137</v>
      </c>
      <c r="D230" s="6" t="s">
        <v>84</v>
      </c>
      <c r="E230" s="7">
        <v>196857.95</v>
      </c>
      <c r="F230" s="70">
        <v>2995.92</v>
      </c>
      <c r="G230" s="70">
        <v>5649.82</v>
      </c>
      <c r="H230" s="70">
        <f t="shared" si="50"/>
        <v>188212.21</v>
      </c>
      <c r="I230" s="70">
        <v>35635.99</v>
      </c>
      <c r="J230" s="10">
        <v>0</v>
      </c>
      <c r="K230" s="10">
        <v>0</v>
      </c>
      <c r="L230" s="7">
        <v>0</v>
      </c>
      <c r="M230" s="7">
        <v>0</v>
      </c>
      <c r="N230" s="7">
        <f t="shared" ref="N230:N232" si="56">SUM(F230+G230+I230+L230)</f>
        <v>44281.729999999996</v>
      </c>
      <c r="O230" s="7">
        <f t="shared" si="52"/>
        <v>152576.22000000003</v>
      </c>
    </row>
    <row r="231" spans="1:15" x14ac:dyDescent="0.25">
      <c r="A231" s="102">
        <v>42786</v>
      </c>
      <c r="B231" s="8" t="s">
        <v>136</v>
      </c>
      <c r="C231" s="15" t="s">
        <v>275</v>
      </c>
      <c r="D231" s="16" t="s">
        <v>103</v>
      </c>
      <c r="E231" s="7">
        <v>65619.320000000007</v>
      </c>
      <c r="F231" s="70">
        <v>1994.83</v>
      </c>
      <c r="G231" s="70">
        <v>1883.27</v>
      </c>
      <c r="H231" s="70">
        <f t="shared" si="50"/>
        <v>60810.460000000006</v>
      </c>
      <c r="I231" s="70">
        <v>4357.9399999999996</v>
      </c>
      <c r="J231" s="10">
        <v>0</v>
      </c>
      <c r="K231" s="10">
        <v>0</v>
      </c>
      <c r="L231" s="7">
        <v>930.76</v>
      </c>
      <c r="M231" s="7">
        <v>0</v>
      </c>
      <c r="N231" s="7">
        <f t="shared" si="56"/>
        <v>9166.7999999999993</v>
      </c>
      <c r="O231" s="7">
        <f t="shared" si="52"/>
        <v>56452.520000000004</v>
      </c>
    </row>
    <row r="232" spans="1:15" x14ac:dyDescent="0.25">
      <c r="A232" s="102">
        <v>42786</v>
      </c>
      <c r="B232" s="8" t="s">
        <v>136</v>
      </c>
      <c r="C232" s="15" t="s">
        <v>354</v>
      </c>
      <c r="D232" s="16" t="s">
        <v>76</v>
      </c>
      <c r="E232" s="7">
        <v>39371.599999999999</v>
      </c>
      <c r="F232" s="70">
        <v>1196.9000000000001</v>
      </c>
      <c r="G232" s="70">
        <v>1129.96</v>
      </c>
      <c r="H232" s="70">
        <f t="shared" si="50"/>
        <v>37044.74</v>
      </c>
      <c r="I232" s="70">
        <v>353.96</v>
      </c>
      <c r="J232" s="10">
        <v>0</v>
      </c>
      <c r="K232" s="10">
        <v>0</v>
      </c>
      <c r="L232" s="7">
        <v>0</v>
      </c>
      <c r="M232" s="7">
        <v>0</v>
      </c>
      <c r="N232" s="7">
        <f t="shared" si="56"/>
        <v>2680.82</v>
      </c>
      <c r="O232" s="7">
        <f t="shared" si="52"/>
        <v>36690.78</v>
      </c>
    </row>
    <row r="233" spans="1:15" x14ac:dyDescent="0.25">
      <c r="A233" s="102">
        <v>42786</v>
      </c>
      <c r="B233" s="17" t="s">
        <v>138</v>
      </c>
      <c r="C233" s="21" t="s">
        <v>139</v>
      </c>
      <c r="D233" s="22" t="s">
        <v>72</v>
      </c>
      <c r="E233" s="7">
        <v>137800.57</v>
      </c>
      <c r="F233" s="70">
        <v>2995.92</v>
      </c>
      <c r="G233" s="70">
        <v>3954.88</v>
      </c>
      <c r="H233" s="70">
        <f t="shared" si="50"/>
        <v>129919.01</v>
      </c>
      <c r="I233" s="70">
        <v>21062.69</v>
      </c>
      <c r="J233" s="10">
        <v>0</v>
      </c>
      <c r="K233" s="10">
        <v>0</v>
      </c>
      <c r="L233" s="7">
        <v>930.76</v>
      </c>
      <c r="M233" s="7">
        <v>0</v>
      </c>
      <c r="N233" s="7">
        <f t="shared" ref="N233:N236" si="57">SUM(F233+G233+I233+L233)</f>
        <v>28944.249999999996</v>
      </c>
      <c r="O233" s="7">
        <f t="shared" si="52"/>
        <v>108856.32000000001</v>
      </c>
    </row>
    <row r="234" spans="1:15" x14ac:dyDescent="0.25">
      <c r="A234" s="102">
        <v>42786</v>
      </c>
      <c r="B234" s="17" t="s">
        <v>138</v>
      </c>
      <c r="C234" s="21" t="s">
        <v>140</v>
      </c>
      <c r="D234" s="22" t="s">
        <v>127</v>
      </c>
      <c r="E234" s="7">
        <v>72181.25</v>
      </c>
      <c r="F234" s="70">
        <v>2194.31</v>
      </c>
      <c r="G234" s="70">
        <v>2071.6</v>
      </c>
      <c r="H234" s="70">
        <f t="shared" si="50"/>
        <v>66984.58</v>
      </c>
      <c r="I234" s="70">
        <v>5592.77</v>
      </c>
      <c r="J234" s="10">
        <v>0</v>
      </c>
      <c r="K234" s="10">
        <v>0</v>
      </c>
      <c r="L234" s="7">
        <v>930.76</v>
      </c>
      <c r="M234" s="7">
        <v>0</v>
      </c>
      <c r="N234" s="7">
        <f t="shared" si="57"/>
        <v>10789.44</v>
      </c>
      <c r="O234" s="7">
        <f t="shared" si="52"/>
        <v>61391.81</v>
      </c>
    </row>
    <row r="235" spans="1:15" x14ac:dyDescent="0.25">
      <c r="A235" s="102">
        <v>42786</v>
      </c>
      <c r="B235" s="17" t="s">
        <v>138</v>
      </c>
      <c r="C235" s="21" t="s">
        <v>384</v>
      </c>
      <c r="D235" s="22" t="s">
        <v>127</v>
      </c>
      <c r="E235" s="7">
        <v>72181.25</v>
      </c>
      <c r="F235" s="70">
        <v>2194.31</v>
      </c>
      <c r="G235" s="70">
        <v>2071.6</v>
      </c>
      <c r="H235" s="70">
        <f t="shared" si="50"/>
        <v>67915.34</v>
      </c>
      <c r="I235" s="70">
        <v>5778.92</v>
      </c>
      <c r="J235" s="10">
        <v>0</v>
      </c>
      <c r="K235" s="10">
        <v>0</v>
      </c>
      <c r="L235" s="7">
        <v>0</v>
      </c>
      <c r="M235" s="7">
        <v>0</v>
      </c>
      <c r="N235" s="7">
        <f t="shared" si="57"/>
        <v>10044.83</v>
      </c>
      <c r="O235" s="7">
        <f t="shared" si="52"/>
        <v>62136.42</v>
      </c>
    </row>
    <row r="236" spans="1:15" x14ac:dyDescent="0.25">
      <c r="A236" s="102">
        <v>42786</v>
      </c>
      <c r="B236" s="17" t="s">
        <v>138</v>
      </c>
      <c r="C236" s="54" t="s">
        <v>423</v>
      </c>
      <c r="D236" s="22" t="s">
        <v>103</v>
      </c>
      <c r="E236" s="7">
        <v>65619.320000000007</v>
      </c>
      <c r="F236" s="70">
        <v>1994.83</v>
      </c>
      <c r="G236" s="70">
        <v>1883.27</v>
      </c>
      <c r="H236" s="70">
        <f t="shared" si="50"/>
        <v>61741.220000000008</v>
      </c>
      <c r="I236" s="70">
        <v>4544.09</v>
      </c>
      <c r="J236" s="10">
        <v>0</v>
      </c>
      <c r="K236" s="10">
        <v>0</v>
      </c>
      <c r="L236" s="7">
        <v>0</v>
      </c>
      <c r="M236" s="7">
        <v>0</v>
      </c>
      <c r="N236" s="7">
        <f t="shared" si="57"/>
        <v>8422.19</v>
      </c>
      <c r="O236" s="7">
        <f t="shared" si="52"/>
        <v>57197.130000000005</v>
      </c>
    </row>
    <row r="237" spans="1:15" x14ac:dyDescent="0.25">
      <c r="A237" s="102">
        <v>42786</v>
      </c>
      <c r="B237" s="10" t="s">
        <v>141</v>
      </c>
      <c r="C237" s="78" t="s">
        <v>487</v>
      </c>
      <c r="D237" s="6" t="s">
        <v>72</v>
      </c>
      <c r="E237" s="7">
        <v>137800.57</v>
      </c>
      <c r="F237" s="70">
        <v>2995.92</v>
      </c>
      <c r="G237" s="70">
        <v>3954.88</v>
      </c>
      <c r="H237" s="70">
        <f t="shared" ref="H237:H245" si="58">SUM(E237-F237-G237-L237)</f>
        <v>130849.76999999999</v>
      </c>
      <c r="I237" s="70">
        <v>21295.38</v>
      </c>
      <c r="J237" s="10">
        <v>0</v>
      </c>
      <c r="K237" s="10">
        <v>0</v>
      </c>
      <c r="L237" s="7">
        <v>0</v>
      </c>
      <c r="M237" s="7">
        <v>0</v>
      </c>
      <c r="N237" s="7">
        <f t="shared" ref="N237:N245" si="59">SUM(F237+G237+I237+L237)</f>
        <v>28246.18</v>
      </c>
      <c r="O237" s="7">
        <f t="shared" ref="O237:O245" si="60">E237-N237</f>
        <v>109554.39000000001</v>
      </c>
    </row>
    <row r="238" spans="1:15" x14ac:dyDescent="0.25">
      <c r="A238" s="102">
        <v>42786</v>
      </c>
      <c r="B238" s="10" t="s">
        <v>141</v>
      </c>
      <c r="C238" s="5" t="s">
        <v>453</v>
      </c>
      <c r="D238" s="6" t="s">
        <v>454</v>
      </c>
      <c r="E238" s="7">
        <v>111552.84</v>
      </c>
      <c r="F238" s="70">
        <v>2995.92</v>
      </c>
      <c r="G238" s="70">
        <v>3201.57</v>
      </c>
      <c r="H238" s="70">
        <f t="shared" si="58"/>
        <v>105355.34999999999</v>
      </c>
      <c r="I238" s="70">
        <v>14921.77</v>
      </c>
      <c r="J238" s="10">
        <v>0</v>
      </c>
      <c r="K238" s="10">
        <v>0</v>
      </c>
      <c r="L238" s="7">
        <v>0</v>
      </c>
      <c r="M238" s="7">
        <v>0</v>
      </c>
      <c r="N238" s="7">
        <f t="shared" si="59"/>
        <v>21119.260000000002</v>
      </c>
      <c r="O238" s="7">
        <f t="shared" si="60"/>
        <v>90433.579999999987</v>
      </c>
    </row>
    <row r="239" spans="1:15" x14ac:dyDescent="0.25">
      <c r="A239" s="102">
        <v>42786</v>
      </c>
      <c r="B239" s="10" t="s">
        <v>141</v>
      </c>
      <c r="C239" s="5" t="s">
        <v>142</v>
      </c>
      <c r="D239" s="6" t="s">
        <v>30</v>
      </c>
      <c r="E239" s="7">
        <v>59057.39</v>
      </c>
      <c r="F239" s="70">
        <v>1795.34</v>
      </c>
      <c r="G239" s="70">
        <v>1694.95</v>
      </c>
      <c r="H239" s="70">
        <f t="shared" si="58"/>
        <v>55567.100000000006</v>
      </c>
      <c r="I239" s="70">
        <v>3309.27</v>
      </c>
      <c r="J239" s="10">
        <v>0</v>
      </c>
      <c r="K239" s="10">
        <v>0</v>
      </c>
      <c r="L239" s="7">
        <v>0</v>
      </c>
      <c r="M239" s="7">
        <v>0</v>
      </c>
      <c r="N239" s="7">
        <f t="shared" si="59"/>
        <v>6799.5599999999995</v>
      </c>
      <c r="O239" s="7">
        <f t="shared" si="60"/>
        <v>52257.83</v>
      </c>
    </row>
    <row r="240" spans="1:15" x14ac:dyDescent="0.25">
      <c r="A240" s="102">
        <v>42786</v>
      </c>
      <c r="B240" s="10" t="s">
        <v>141</v>
      </c>
      <c r="C240" s="15" t="s">
        <v>143</v>
      </c>
      <c r="D240" s="16" t="s">
        <v>76</v>
      </c>
      <c r="E240" s="7">
        <v>39371.599999999999</v>
      </c>
      <c r="F240" s="70">
        <v>1196.9000000000001</v>
      </c>
      <c r="G240" s="70">
        <v>1129.96</v>
      </c>
      <c r="H240" s="70">
        <f t="shared" si="58"/>
        <v>37044.74</v>
      </c>
      <c r="I240" s="70">
        <v>353.96</v>
      </c>
      <c r="J240" s="10">
        <v>0</v>
      </c>
      <c r="K240" s="10">
        <v>0</v>
      </c>
      <c r="L240" s="7">
        <v>0</v>
      </c>
      <c r="M240" s="7">
        <v>0</v>
      </c>
      <c r="N240" s="7">
        <f t="shared" si="59"/>
        <v>2680.82</v>
      </c>
      <c r="O240" s="7">
        <f t="shared" si="60"/>
        <v>36690.78</v>
      </c>
    </row>
    <row r="241" spans="1:15" x14ac:dyDescent="0.25">
      <c r="A241" s="102">
        <v>42786</v>
      </c>
      <c r="B241" s="10" t="s">
        <v>141</v>
      </c>
      <c r="C241" s="15" t="s">
        <v>145</v>
      </c>
      <c r="D241" s="16" t="s">
        <v>146</v>
      </c>
      <c r="E241" s="7">
        <v>39371.599999999999</v>
      </c>
      <c r="F241" s="70">
        <v>1196.9000000000001</v>
      </c>
      <c r="G241" s="70">
        <v>1129.96</v>
      </c>
      <c r="H241" s="70">
        <f t="shared" si="58"/>
        <v>37044.74</v>
      </c>
      <c r="I241" s="70">
        <v>353.96</v>
      </c>
      <c r="J241" s="10">
        <v>0</v>
      </c>
      <c r="K241" s="10">
        <v>0</v>
      </c>
      <c r="L241" s="7">
        <v>0</v>
      </c>
      <c r="M241" s="7">
        <v>0</v>
      </c>
      <c r="N241" s="7">
        <f t="shared" si="59"/>
        <v>2680.82</v>
      </c>
      <c r="O241" s="7">
        <f t="shared" si="60"/>
        <v>36690.78</v>
      </c>
    </row>
    <row r="242" spans="1:15" x14ac:dyDescent="0.25">
      <c r="A242" s="102">
        <v>42786</v>
      </c>
      <c r="B242" s="10" t="s">
        <v>141</v>
      </c>
      <c r="C242" s="15" t="s">
        <v>144</v>
      </c>
      <c r="D242" s="16" t="s">
        <v>268</v>
      </c>
      <c r="E242" s="7">
        <v>32809.660000000003</v>
      </c>
      <c r="F242" s="70">
        <v>997.41</v>
      </c>
      <c r="G242" s="70">
        <v>941.64</v>
      </c>
      <c r="H242" s="70">
        <f t="shared" si="58"/>
        <v>30870.610000000004</v>
      </c>
      <c r="I242" s="70">
        <v>0</v>
      </c>
      <c r="J242" s="10">
        <v>0</v>
      </c>
      <c r="K242" s="10">
        <v>0</v>
      </c>
      <c r="L242" s="7">
        <v>0</v>
      </c>
      <c r="M242" s="7">
        <v>0</v>
      </c>
      <c r="N242" s="7">
        <f t="shared" si="59"/>
        <v>1939.05</v>
      </c>
      <c r="O242" s="7">
        <f t="shared" si="60"/>
        <v>30870.610000000004</v>
      </c>
    </row>
    <row r="243" spans="1:15" x14ac:dyDescent="0.25">
      <c r="A243" s="102">
        <v>42786</v>
      </c>
      <c r="B243" s="10" t="s">
        <v>141</v>
      </c>
      <c r="C243" s="15" t="s">
        <v>159</v>
      </c>
      <c r="D243" s="16" t="s">
        <v>268</v>
      </c>
      <c r="E243" s="7">
        <v>32809.660000000003</v>
      </c>
      <c r="F243" s="70">
        <v>997.41</v>
      </c>
      <c r="G243" s="70">
        <v>941.64</v>
      </c>
      <c r="H243" s="70">
        <f t="shared" si="58"/>
        <v>30870.610000000004</v>
      </c>
      <c r="I243" s="70">
        <v>0</v>
      </c>
      <c r="J243" s="10">
        <v>0</v>
      </c>
      <c r="K243" s="10">
        <v>0</v>
      </c>
      <c r="L243" s="7">
        <v>0</v>
      </c>
      <c r="M243" s="7">
        <v>0</v>
      </c>
      <c r="N243" s="7">
        <f t="shared" si="59"/>
        <v>1939.05</v>
      </c>
      <c r="O243" s="7">
        <f t="shared" si="60"/>
        <v>30870.610000000004</v>
      </c>
    </row>
    <row r="244" spans="1:15" x14ac:dyDescent="0.25">
      <c r="A244" s="102">
        <v>42786</v>
      </c>
      <c r="B244" s="10" t="s">
        <v>141</v>
      </c>
      <c r="C244" s="15" t="s">
        <v>437</v>
      </c>
      <c r="D244" s="16" t="s">
        <v>268</v>
      </c>
      <c r="E244" s="7">
        <v>32809.660000000003</v>
      </c>
      <c r="F244" s="70">
        <v>997.41</v>
      </c>
      <c r="G244" s="70">
        <v>941.64</v>
      </c>
      <c r="H244" s="70">
        <f t="shared" si="58"/>
        <v>30870.610000000004</v>
      </c>
      <c r="I244" s="70">
        <v>0</v>
      </c>
      <c r="J244" s="10">
        <v>0</v>
      </c>
      <c r="K244" s="10">
        <v>0</v>
      </c>
      <c r="L244" s="7">
        <v>0</v>
      </c>
      <c r="M244" s="7">
        <v>0</v>
      </c>
      <c r="N244" s="7">
        <f t="shared" si="59"/>
        <v>1939.05</v>
      </c>
      <c r="O244" s="7">
        <f t="shared" si="60"/>
        <v>30870.610000000004</v>
      </c>
    </row>
    <row r="245" spans="1:15" x14ac:dyDescent="0.25">
      <c r="A245" s="102">
        <v>42786</v>
      </c>
      <c r="B245" s="10" t="s">
        <v>141</v>
      </c>
      <c r="C245" s="15" t="s">
        <v>517</v>
      </c>
      <c r="D245" s="16" t="s">
        <v>268</v>
      </c>
      <c r="E245" s="7">
        <v>32809.660000000003</v>
      </c>
      <c r="F245" s="70">
        <v>997.41</v>
      </c>
      <c r="G245" s="70">
        <v>941.64</v>
      </c>
      <c r="H245" s="70">
        <f t="shared" si="58"/>
        <v>30870.610000000004</v>
      </c>
      <c r="I245" s="70">
        <v>0</v>
      </c>
      <c r="J245" s="10">
        <v>0</v>
      </c>
      <c r="K245" s="10">
        <v>0</v>
      </c>
      <c r="L245" s="7">
        <v>0</v>
      </c>
      <c r="M245" s="7">
        <v>0</v>
      </c>
      <c r="N245" s="7">
        <f t="shared" si="59"/>
        <v>1939.05</v>
      </c>
      <c r="O245" s="7">
        <f t="shared" si="60"/>
        <v>30870.610000000004</v>
      </c>
    </row>
    <row r="246" spans="1:15" x14ac:dyDescent="0.25">
      <c r="A246" s="102">
        <v>42786</v>
      </c>
      <c r="B246" s="14" t="s">
        <v>147</v>
      </c>
      <c r="C246" s="5" t="s">
        <v>286</v>
      </c>
      <c r="D246" s="6" t="s">
        <v>72</v>
      </c>
      <c r="E246" s="7">
        <v>111552.84</v>
      </c>
      <c r="F246" s="70">
        <v>2995.92</v>
      </c>
      <c r="G246" s="70">
        <v>3201.57</v>
      </c>
      <c r="H246" s="70">
        <f t="shared" ref="H246:H263" si="61">SUM(E246-F246-G246-L246)</f>
        <v>105355.34999999999</v>
      </c>
      <c r="I246" s="70">
        <v>14921.77</v>
      </c>
      <c r="J246" s="10">
        <v>0</v>
      </c>
      <c r="K246" s="10">
        <v>0</v>
      </c>
      <c r="L246" s="7">
        <v>0</v>
      </c>
      <c r="M246" s="7">
        <v>0</v>
      </c>
      <c r="N246" s="7">
        <f t="shared" ref="N246:N263" si="62">SUM(F246+G246+I246+L246)</f>
        <v>21119.260000000002</v>
      </c>
      <c r="O246" s="7">
        <f t="shared" ref="O246:O263" si="63">SUM(E246-N246)</f>
        <v>90433.579999999987</v>
      </c>
    </row>
    <row r="247" spans="1:15" x14ac:dyDescent="0.25">
      <c r="A247" s="102">
        <v>42786</v>
      </c>
      <c r="B247" s="14" t="s">
        <v>147</v>
      </c>
      <c r="C247" s="5" t="s">
        <v>148</v>
      </c>
      <c r="D247" s="6" t="s">
        <v>383</v>
      </c>
      <c r="E247" s="7">
        <v>59845.87</v>
      </c>
      <c r="F247" s="70">
        <v>1819.31</v>
      </c>
      <c r="G247" s="70">
        <v>1717.58</v>
      </c>
      <c r="H247" s="70">
        <f t="shared" si="61"/>
        <v>56308.98</v>
      </c>
      <c r="I247" s="70">
        <v>3457.65</v>
      </c>
      <c r="J247" s="10">
        <v>0</v>
      </c>
      <c r="K247" s="10">
        <v>0</v>
      </c>
      <c r="L247" s="7">
        <v>0</v>
      </c>
      <c r="M247" s="7">
        <v>0</v>
      </c>
      <c r="N247" s="7">
        <f t="shared" si="62"/>
        <v>6994.54</v>
      </c>
      <c r="O247" s="7">
        <f t="shared" si="63"/>
        <v>52851.33</v>
      </c>
    </row>
    <row r="248" spans="1:15" x14ac:dyDescent="0.25">
      <c r="A248" s="102">
        <v>42786</v>
      </c>
      <c r="B248" s="14" t="s">
        <v>147</v>
      </c>
      <c r="C248" s="15" t="s">
        <v>149</v>
      </c>
      <c r="D248" s="16" t="s">
        <v>150</v>
      </c>
      <c r="E248" s="7">
        <v>32809.660000000003</v>
      </c>
      <c r="F248" s="70">
        <v>997.41</v>
      </c>
      <c r="G248" s="70">
        <v>941.64</v>
      </c>
      <c r="H248" s="70">
        <f t="shared" si="61"/>
        <v>30870.610000000004</v>
      </c>
      <c r="I248" s="70">
        <v>0</v>
      </c>
      <c r="J248" s="10">
        <v>0</v>
      </c>
      <c r="K248" s="10">
        <v>0</v>
      </c>
      <c r="L248" s="7">
        <v>0</v>
      </c>
      <c r="M248" s="7">
        <v>0</v>
      </c>
      <c r="N248" s="7">
        <f t="shared" si="62"/>
        <v>1939.05</v>
      </c>
      <c r="O248" s="7">
        <f t="shared" si="63"/>
        <v>30870.610000000004</v>
      </c>
    </row>
    <row r="249" spans="1:15" x14ac:dyDescent="0.25">
      <c r="A249" s="102">
        <v>42786</v>
      </c>
      <c r="B249" s="14" t="s">
        <v>147</v>
      </c>
      <c r="C249" s="15" t="s">
        <v>427</v>
      </c>
      <c r="D249" s="16" t="s">
        <v>150</v>
      </c>
      <c r="E249" s="7">
        <v>32809.660000000003</v>
      </c>
      <c r="F249" s="70">
        <v>997.41</v>
      </c>
      <c r="G249" s="70">
        <v>941.64</v>
      </c>
      <c r="H249" s="70">
        <f t="shared" si="61"/>
        <v>30870.610000000004</v>
      </c>
      <c r="I249" s="70">
        <v>0</v>
      </c>
      <c r="J249" s="10">
        <v>0</v>
      </c>
      <c r="K249" s="10">
        <v>0</v>
      </c>
      <c r="L249" s="7">
        <v>0</v>
      </c>
      <c r="M249" s="7">
        <v>0</v>
      </c>
      <c r="N249" s="7">
        <f t="shared" si="62"/>
        <v>1939.05</v>
      </c>
      <c r="O249" s="7">
        <f t="shared" si="63"/>
        <v>30870.610000000004</v>
      </c>
    </row>
    <row r="250" spans="1:15" x14ac:dyDescent="0.25">
      <c r="A250" s="102">
        <v>42786</v>
      </c>
      <c r="B250" s="14" t="s">
        <v>147</v>
      </c>
      <c r="C250" s="15" t="s">
        <v>161</v>
      </c>
      <c r="D250" s="16" t="s">
        <v>268</v>
      </c>
      <c r="E250" s="7">
        <v>32809.660000000003</v>
      </c>
      <c r="F250" s="70">
        <v>997.41</v>
      </c>
      <c r="G250" s="70">
        <v>941.64</v>
      </c>
      <c r="H250" s="70">
        <f t="shared" si="61"/>
        <v>30870.610000000004</v>
      </c>
      <c r="I250" s="70">
        <v>0</v>
      </c>
      <c r="J250" s="10">
        <v>0</v>
      </c>
      <c r="K250" s="10">
        <v>0</v>
      </c>
      <c r="L250" s="7">
        <v>0</v>
      </c>
      <c r="M250" s="7">
        <v>0</v>
      </c>
      <c r="N250" s="7">
        <f t="shared" si="62"/>
        <v>1939.05</v>
      </c>
      <c r="O250" s="7">
        <f t="shared" si="63"/>
        <v>30870.610000000004</v>
      </c>
    </row>
    <row r="251" spans="1:15" x14ac:dyDescent="0.25">
      <c r="A251" s="102">
        <v>42786</v>
      </c>
      <c r="B251" s="14" t="s">
        <v>147</v>
      </c>
      <c r="C251" s="15" t="s">
        <v>151</v>
      </c>
      <c r="D251" s="16" t="s">
        <v>152</v>
      </c>
      <c r="E251" s="7">
        <v>19685.8</v>
      </c>
      <c r="F251" s="70">
        <v>598.45000000000005</v>
      </c>
      <c r="G251" s="70">
        <v>564.98</v>
      </c>
      <c r="H251" s="70">
        <f t="shared" si="61"/>
        <v>18522.37</v>
      </c>
      <c r="I251" s="70">
        <v>0</v>
      </c>
      <c r="J251" s="10">
        <v>0</v>
      </c>
      <c r="K251" s="10">
        <v>0</v>
      </c>
      <c r="L251" s="7">
        <v>0</v>
      </c>
      <c r="M251" s="7">
        <v>0</v>
      </c>
      <c r="N251" s="7">
        <f t="shared" si="62"/>
        <v>1163.43</v>
      </c>
      <c r="O251" s="7">
        <f t="shared" si="63"/>
        <v>18522.37</v>
      </c>
    </row>
    <row r="252" spans="1:15" x14ac:dyDescent="0.25">
      <c r="A252" s="102">
        <v>42786</v>
      </c>
      <c r="B252" s="14" t="s">
        <v>147</v>
      </c>
      <c r="C252" s="15" t="s">
        <v>153</v>
      </c>
      <c r="D252" s="16" t="s">
        <v>152</v>
      </c>
      <c r="E252" s="7">
        <v>19685.8</v>
      </c>
      <c r="F252" s="70">
        <v>598.45000000000005</v>
      </c>
      <c r="G252" s="70">
        <v>564.98</v>
      </c>
      <c r="H252" s="70">
        <f t="shared" si="61"/>
        <v>18522.37</v>
      </c>
      <c r="I252" s="70">
        <v>0</v>
      </c>
      <c r="J252" s="10">
        <v>0</v>
      </c>
      <c r="K252" s="10">
        <v>0</v>
      </c>
      <c r="L252" s="7">
        <v>0</v>
      </c>
      <c r="M252" s="7">
        <v>0</v>
      </c>
      <c r="N252" s="7">
        <f t="shared" si="62"/>
        <v>1163.43</v>
      </c>
      <c r="O252" s="7">
        <f t="shared" si="63"/>
        <v>18522.37</v>
      </c>
    </row>
    <row r="253" spans="1:15" x14ac:dyDescent="0.25">
      <c r="A253" s="102">
        <v>42786</v>
      </c>
      <c r="B253" s="14" t="s">
        <v>147</v>
      </c>
      <c r="C253" s="15" t="s">
        <v>154</v>
      </c>
      <c r="D253" s="16" t="s">
        <v>152</v>
      </c>
      <c r="E253" s="7">
        <v>19685.8</v>
      </c>
      <c r="F253" s="70">
        <v>598.45000000000005</v>
      </c>
      <c r="G253" s="70">
        <v>564.98</v>
      </c>
      <c r="H253" s="70">
        <f t="shared" si="61"/>
        <v>18522.37</v>
      </c>
      <c r="I253" s="70">
        <v>0</v>
      </c>
      <c r="J253" s="10">
        <v>0</v>
      </c>
      <c r="K253" s="10">
        <v>0</v>
      </c>
      <c r="L253" s="7">
        <v>0</v>
      </c>
      <c r="M253" s="7">
        <v>0</v>
      </c>
      <c r="N253" s="7">
        <f t="shared" si="62"/>
        <v>1163.43</v>
      </c>
      <c r="O253" s="7">
        <f t="shared" si="63"/>
        <v>18522.37</v>
      </c>
    </row>
    <row r="254" spans="1:15" x14ac:dyDescent="0.25">
      <c r="A254" s="102">
        <v>42786</v>
      </c>
      <c r="B254" s="14" t="s">
        <v>147</v>
      </c>
      <c r="C254" s="15" t="s">
        <v>155</v>
      </c>
      <c r="D254" s="16" t="s">
        <v>152</v>
      </c>
      <c r="E254" s="7">
        <v>19685.8</v>
      </c>
      <c r="F254" s="70">
        <v>598.45000000000005</v>
      </c>
      <c r="G254" s="70">
        <v>564.98</v>
      </c>
      <c r="H254" s="70">
        <f t="shared" si="61"/>
        <v>18522.37</v>
      </c>
      <c r="I254" s="70">
        <v>0</v>
      </c>
      <c r="J254" s="10">
        <v>0</v>
      </c>
      <c r="K254" s="10">
        <v>0</v>
      </c>
      <c r="L254" s="7">
        <v>0</v>
      </c>
      <c r="M254" s="7">
        <v>0</v>
      </c>
      <c r="N254" s="7">
        <f t="shared" si="62"/>
        <v>1163.43</v>
      </c>
      <c r="O254" s="7">
        <f t="shared" si="63"/>
        <v>18522.37</v>
      </c>
    </row>
    <row r="255" spans="1:15" x14ac:dyDescent="0.25">
      <c r="A255" s="102">
        <v>42786</v>
      </c>
      <c r="B255" s="14" t="s">
        <v>147</v>
      </c>
      <c r="C255" s="7" t="s">
        <v>377</v>
      </c>
      <c r="D255" s="16" t="s">
        <v>152</v>
      </c>
      <c r="E255" s="7">
        <v>19685.8</v>
      </c>
      <c r="F255" s="70">
        <v>598.45000000000005</v>
      </c>
      <c r="G255" s="70">
        <v>564.98</v>
      </c>
      <c r="H255" s="70">
        <f t="shared" si="61"/>
        <v>18522.37</v>
      </c>
      <c r="I255" s="70">
        <v>0</v>
      </c>
      <c r="J255" s="10">
        <v>0</v>
      </c>
      <c r="K255" s="10">
        <v>0</v>
      </c>
      <c r="L255" s="7">
        <v>0</v>
      </c>
      <c r="M255" s="7">
        <v>0</v>
      </c>
      <c r="N255" s="7">
        <f t="shared" si="62"/>
        <v>1163.43</v>
      </c>
      <c r="O255" s="7">
        <f t="shared" si="63"/>
        <v>18522.37</v>
      </c>
    </row>
    <row r="256" spans="1:15" x14ac:dyDescent="0.25">
      <c r="A256" s="102">
        <v>42786</v>
      </c>
      <c r="B256" s="14" t="s">
        <v>147</v>
      </c>
      <c r="C256" s="15" t="s">
        <v>157</v>
      </c>
      <c r="D256" s="16" t="s">
        <v>152</v>
      </c>
      <c r="E256" s="7">
        <v>19685.8</v>
      </c>
      <c r="F256" s="70">
        <v>598.45000000000005</v>
      </c>
      <c r="G256" s="70">
        <v>564.98</v>
      </c>
      <c r="H256" s="70">
        <f t="shared" si="61"/>
        <v>18522.37</v>
      </c>
      <c r="I256" s="70">
        <v>0</v>
      </c>
      <c r="J256" s="10">
        <v>0</v>
      </c>
      <c r="K256" s="10">
        <v>0</v>
      </c>
      <c r="L256" s="7">
        <v>0</v>
      </c>
      <c r="M256" s="7">
        <v>0</v>
      </c>
      <c r="N256" s="7">
        <f t="shared" si="62"/>
        <v>1163.43</v>
      </c>
      <c r="O256" s="7">
        <f t="shared" si="63"/>
        <v>18522.37</v>
      </c>
    </row>
    <row r="257" spans="1:15" x14ac:dyDescent="0.25">
      <c r="A257" s="102">
        <v>42786</v>
      </c>
      <c r="B257" s="14" t="s">
        <v>147</v>
      </c>
      <c r="C257" s="15" t="s">
        <v>158</v>
      </c>
      <c r="D257" s="16" t="s">
        <v>152</v>
      </c>
      <c r="E257" s="7">
        <v>19685.8</v>
      </c>
      <c r="F257" s="70">
        <v>598.45000000000005</v>
      </c>
      <c r="G257" s="70">
        <v>564.98</v>
      </c>
      <c r="H257" s="70">
        <f t="shared" si="61"/>
        <v>18522.37</v>
      </c>
      <c r="I257" s="70">
        <v>0</v>
      </c>
      <c r="J257" s="10">
        <v>0</v>
      </c>
      <c r="K257" s="10">
        <v>0</v>
      </c>
      <c r="L257" s="7">
        <v>0</v>
      </c>
      <c r="M257" s="7">
        <v>0</v>
      </c>
      <c r="N257" s="7">
        <f t="shared" si="62"/>
        <v>1163.43</v>
      </c>
      <c r="O257" s="7">
        <f t="shared" si="63"/>
        <v>18522.37</v>
      </c>
    </row>
    <row r="258" spans="1:15" x14ac:dyDescent="0.25">
      <c r="A258" s="102">
        <v>42786</v>
      </c>
      <c r="B258" s="14" t="s">
        <v>147</v>
      </c>
      <c r="C258" s="15" t="s">
        <v>160</v>
      </c>
      <c r="D258" s="16" t="s">
        <v>152</v>
      </c>
      <c r="E258" s="7">
        <v>19685.8</v>
      </c>
      <c r="F258" s="70">
        <v>598.45000000000005</v>
      </c>
      <c r="G258" s="70">
        <v>564.98</v>
      </c>
      <c r="H258" s="70">
        <f t="shared" si="61"/>
        <v>18522.37</v>
      </c>
      <c r="I258" s="70">
        <v>0</v>
      </c>
      <c r="J258" s="10">
        <v>0</v>
      </c>
      <c r="K258" s="10">
        <v>0</v>
      </c>
      <c r="L258" s="7">
        <v>0</v>
      </c>
      <c r="M258" s="7">
        <v>0</v>
      </c>
      <c r="N258" s="7">
        <f t="shared" si="62"/>
        <v>1163.43</v>
      </c>
      <c r="O258" s="7">
        <f t="shared" si="63"/>
        <v>18522.37</v>
      </c>
    </row>
    <row r="259" spans="1:15" x14ac:dyDescent="0.25">
      <c r="A259" s="102">
        <v>42786</v>
      </c>
      <c r="B259" s="14" t="s">
        <v>147</v>
      </c>
      <c r="C259" s="15" t="s">
        <v>409</v>
      </c>
      <c r="D259" s="16" t="s">
        <v>152</v>
      </c>
      <c r="E259" s="7">
        <v>19685.8</v>
      </c>
      <c r="F259" s="70">
        <v>598.45000000000005</v>
      </c>
      <c r="G259" s="70">
        <v>564.98</v>
      </c>
      <c r="H259" s="70">
        <f t="shared" si="61"/>
        <v>18522.37</v>
      </c>
      <c r="I259" s="70">
        <v>0</v>
      </c>
      <c r="J259" s="10">
        <v>0</v>
      </c>
      <c r="K259" s="10">
        <v>0</v>
      </c>
      <c r="L259" s="7">
        <v>0</v>
      </c>
      <c r="M259" s="7">
        <v>0</v>
      </c>
      <c r="N259" s="7">
        <f t="shared" si="62"/>
        <v>1163.43</v>
      </c>
      <c r="O259" s="7">
        <f t="shared" si="63"/>
        <v>18522.37</v>
      </c>
    </row>
    <row r="260" spans="1:15" x14ac:dyDescent="0.25">
      <c r="A260" s="102">
        <v>42786</v>
      </c>
      <c r="B260" s="14" t="s">
        <v>147</v>
      </c>
      <c r="C260" s="15" t="s">
        <v>378</v>
      </c>
      <c r="D260" s="16" t="s">
        <v>152</v>
      </c>
      <c r="E260" s="7">
        <v>19685.8</v>
      </c>
      <c r="F260" s="70">
        <v>598.45000000000005</v>
      </c>
      <c r="G260" s="70">
        <v>564.98</v>
      </c>
      <c r="H260" s="70">
        <f t="shared" si="61"/>
        <v>18522.37</v>
      </c>
      <c r="I260" s="70">
        <v>0</v>
      </c>
      <c r="J260" s="10">
        <v>0</v>
      </c>
      <c r="K260" s="10">
        <v>0</v>
      </c>
      <c r="L260" s="7">
        <v>0</v>
      </c>
      <c r="M260" s="7">
        <v>0</v>
      </c>
      <c r="N260" s="7">
        <f t="shared" si="62"/>
        <v>1163.43</v>
      </c>
      <c r="O260" s="7">
        <f t="shared" si="63"/>
        <v>18522.37</v>
      </c>
    </row>
    <row r="261" spans="1:15" x14ac:dyDescent="0.25">
      <c r="A261" s="102">
        <v>42786</v>
      </c>
      <c r="B261" s="14" t="s">
        <v>147</v>
      </c>
      <c r="C261" s="15" t="s">
        <v>410</v>
      </c>
      <c r="D261" s="16" t="s">
        <v>152</v>
      </c>
      <c r="E261" s="7">
        <v>19685.8</v>
      </c>
      <c r="F261" s="70">
        <v>598.45000000000005</v>
      </c>
      <c r="G261" s="70">
        <v>564.98</v>
      </c>
      <c r="H261" s="70">
        <f t="shared" si="61"/>
        <v>18522.37</v>
      </c>
      <c r="I261" s="70">
        <v>0</v>
      </c>
      <c r="J261" s="10">
        <v>0</v>
      </c>
      <c r="K261" s="10">
        <v>0</v>
      </c>
      <c r="L261" s="7">
        <v>0</v>
      </c>
      <c r="M261" s="7">
        <v>0</v>
      </c>
      <c r="N261" s="7">
        <f t="shared" si="62"/>
        <v>1163.43</v>
      </c>
      <c r="O261" s="7">
        <f t="shared" si="63"/>
        <v>18522.37</v>
      </c>
    </row>
    <row r="262" spans="1:15" x14ac:dyDescent="0.25">
      <c r="A262" s="102">
        <v>42786</v>
      </c>
      <c r="B262" s="14" t="s">
        <v>147</v>
      </c>
      <c r="C262" s="15" t="s">
        <v>479</v>
      </c>
      <c r="D262" s="16" t="s">
        <v>152</v>
      </c>
      <c r="E262" s="7">
        <v>19685.8</v>
      </c>
      <c r="F262" s="70">
        <v>598.45000000000005</v>
      </c>
      <c r="G262" s="70">
        <v>564.98</v>
      </c>
      <c r="H262" s="70">
        <f t="shared" si="61"/>
        <v>18522.37</v>
      </c>
      <c r="I262" s="70">
        <v>0</v>
      </c>
      <c r="J262" s="10">
        <v>0</v>
      </c>
      <c r="K262" s="10">
        <v>0</v>
      </c>
      <c r="L262" s="7">
        <v>0</v>
      </c>
      <c r="M262" s="7">
        <v>0</v>
      </c>
      <c r="N262" s="7">
        <f t="shared" si="62"/>
        <v>1163.43</v>
      </c>
      <c r="O262" s="7">
        <f t="shared" si="63"/>
        <v>18522.37</v>
      </c>
    </row>
    <row r="263" spans="1:15" x14ac:dyDescent="0.25">
      <c r="A263" s="102">
        <v>42786</v>
      </c>
      <c r="B263" s="14" t="s">
        <v>147</v>
      </c>
      <c r="C263" s="83" t="s">
        <v>502</v>
      </c>
      <c r="D263" s="16" t="s">
        <v>152</v>
      </c>
      <c r="E263" s="7">
        <v>19685.8</v>
      </c>
      <c r="F263" s="70">
        <v>598.45000000000005</v>
      </c>
      <c r="G263" s="70">
        <v>564.98</v>
      </c>
      <c r="H263" s="70">
        <f t="shared" si="61"/>
        <v>18522.37</v>
      </c>
      <c r="I263" s="70">
        <v>0</v>
      </c>
      <c r="J263" s="10">
        <v>0</v>
      </c>
      <c r="K263" s="10">
        <v>0</v>
      </c>
      <c r="L263" s="7">
        <v>0</v>
      </c>
      <c r="M263" s="7">
        <v>0</v>
      </c>
      <c r="N263" s="7">
        <f t="shared" si="62"/>
        <v>1163.43</v>
      </c>
      <c r="O263" s="7">
        <f t="shared" si="63"/>
        <v>18522.37</v>
      </c>
    </row>
    <row r="264" spans="1:15" x14ac:dyDescent="0.25">
      <c r="A264" s="102">
        <v>42786</v>
      </c>
      <c r="B264" s="10" t="s">
        <v>162</v>
      </c>
      <c r="C264" s="7" t="s">
        <v>351</v>
      </c>
      <c r="D264" s="7" t="s">
        <v>30</v>
      </c>
      <c r="E264" s="7">
        <v>59057.39</v>
      </c>
      <c r="F264" s="70">
        <v>1795.34</v>
      </c>
      <c r="G264" s="70">
        <v>1694.95</v>
      </c>
      <c r="H264" s="70">
        <f>SUM(E264-F264-G264-L264)</f>
        <v>55567.100000000006</v>
      </c>
      <c r="I264" s="70">
        <v>3309.27</v>
      </c>
      <c r="J264" s="10">
        <v>0</v>
      </c>
      <c r="K264" s="10">
        <v>0</v>
      </c>
      <c r="L264" s="7">
        <v>0</v>
      </c>
      <c r="M264" s="7">
        <v>0</v>
      </c>
      <c r="N264" s="7">
        <f t="shared" ref="N264" si="64">SUM(F264+G264+I264+L264)</f>
        <v>6799.5599999999995</v>
      </c>
      <c r="O264" s="7">
        <f>SUM(E264-N264)</f>
        <v>52257.83</v>
      </c>
    </row>
    <row r="265" spans="1:15" x14ac:dyDescent="0.25">
      <c r="A265" s="102">
        <v>42786</v>
      </c>
      <c r="B265" s="14" t="s">
        <v>515</v>
      </c>
      <c r="C265" s="7" t="s">
        <v>516</v>
      </c>
      <c r="D265" s="6" t="s">
        <v>72</v>
      </c>
      <c r="E265" s="7">
        <v>111552.84</v>
      </c>
      <c r="F265" s="70">
        <v>2995.92</v>
      </c>
      <c r="G265" s="70">
        <v>3201.57</v>
      </c>
      <c r="H265" s="70">
        <f>SUM(E265-F265-G265-L265)</f>
        <v>105355.34999999999</v>
      </c>
      <c r="I265" s="70">
        <v>14921.77</v>
      </c>
      <c r="J265" s="10">
        <v>0</v>
      </c>
      <c r="K265" s="10">
        <v>0</v>
      </c>
      <c r="L265" s="7">
        <v>0</v>
      </c>
      <c r="M265" s="7">
        <v>0</v>
      </c>
      <c r="N265" s="7">
        <f t="shared" ref="N265" si="65">SUM(F265+G265+I265+L265)</f>
        <v>21119.260000000002</v>
      </c>
      <c r="O265" s="7">
        <f>SUM(E265-N265)</f>
        <v>90433.579999999987</v>
      </c>
    </row>
  </sheetData>
  <autoFilter ref="A1:O265"/>
  <printOptions horizontalCentered="1"/>
  <pageMargins left="0.25" right="0.25" top="0.75" bottom="0.75" header="0.3" footer="0.3"/>
  <pageSetup paperSize="5" scale="70" fitToWidth="0" fitToHeight="0" orientation="landscape" r:id="rId1"/>
  <headerFooter alignWithMargins="0"/>
  <rowBreaks count="4" manualBreakCount="4">
    <brk id="29" min="2" max="14" man="1"/>
    <brk id="70" min="2" max="14" man="1"/>
    <brk id="156" min="2" max="14" man="1"/>
    <brk id="197" min="2" max="14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3"/>
  <sheetViews>
    <sheetView zoomScaleNormal="100" zoomScaleSheetLayoutView="100" workbookViewId="0">
      <selection activeCell="C23" sqref="C23"/>
    </sheetView>
  </sheetViews>
  <sheetFormatPr baseColWidth="10" defaultRowHeight="15.75" x14ac:dyDescent="0.25"/>
  <cols>
    <col min="1" max="1" width="42.42578125" style="1" customWidth="1"/>
    <col min="2" max="2" width="16.42578125" style="1" customWidth="1"/>
    <col min="3" max="3" width="42.42578125" style="1" customWidth="1"/>
    <col min="4" max="4" width="14.5703125" style="1" customWidth="1"/>
    <col min="5" max="5" width="13.5703125" style="1" customWidth="1"/>
    <col min="6" max="6" width="14.85546875" style="1" customWidth="1"/>
    <col min="7" max="7" width="13.7109375" style="1" bestFit="1" customWidth="1"/>
    <col min="8" max="256" width="11.42578125" style="1"/>
    <col min="257" max="257" width="42.42578125" style="1" customWidth="1"/>
    <col min="258" max="258" width="16.42578125" style="1" customWidth="1"/>
    <col min="259" max="259" width="42.42578125" style="1" customWidth="1"/>
    <col min="260" max="260" width="14.5703125" style="1" customWidth="1"/>
    <col min="261" max="261" width="13.5703125" style="1" customWidth="1"/>
    <col min="262" max="262" width="14.85546875" style="1" customWidth="1"/>
    <col min="263" max="263" width="13.7109375" style="1" bestFit="1" customWidth="1"/>
    <col min="264" max="512" width="11.42578125" style="1"/>
    <col min="513" max="513" width="42.42578125" style="1" customWidth="1"/>
    <col min="514" max="514" width="16.42578125" style="1" customWidth="1"/>
    <col min="515" max="515" width="42.42578125" style="1" customWidth="1"/>
    <col min="516" max="516" width="14.5703125" style="1" customWidth="1"/>
    <col min="517" max="517" width="13.5703125" style="1" customWidth="1"/>
    <col min="518" max="518" width="14.85546875" style="1" customWidth="1"/>
    <col min="519" max="519" width="13.7109375" style="1" bestFit="1" customWidth="1"/>
    <col min="520" max="768" width="11.42578125" style="1"/>
    <col min="769" max="769" width="42.42578125" style="1" customWidth="1"/>
    <col min="770" max="770" width="16.42578125" style="1" customWidth="1"/>
    <col min="771" max="771" width="42.42578125" style="1" customWidth="1"/>
    <col min="772" max="772" width="14.5703125" style="1" customWidth="1"/>
    <col min="773" max="773" width="13.5703125" style="1" customWidth="1"/>
    <col min="774" max="774" width="14.85546875" style="1" customWidth="1"/>
    <col min="775" max="775" width="13.7109375" style="1" bestFit="1" customWidth="1"/>
    <col min="776" max="1024" width="11.42578125" style="1"/>
    <col min="1025" max="1025" width="42.42578125" style="1" customWidth="1"/>
    <col min="1026" max="1026" width="16.42578125" style="1" customWidth="1"/>
    <col min="1027" max="1027" width="42.42578125" style="1" customWidth="1"/>
    <col min="1028" max="1028" width="14.5703125" style="1" customWidth="1"/>
    <col min="1029" max="1029" width="13.5703125" style="1" customWidth="1"/>
    <col min="1030" max="1030" width="14.85546875" style="1" customWidth="1"/>
    <col min="1031" max="1031" width="13.7109375" style="1" bestFit="1" customWidth="1"/>
    <col min="1032" max="1280" width="11.42578125" style="1"/>
    <col min="1281" max="1281" width="42.42578125" style="1" customWidth="1"/>
    <col min="1282" max="1282" width="16.42578125" style="1" customWidth="1"/>
    <col min="1283" max="1283" width="42.42578125" style="1" customWidth="1"/>
    <col min="1284" max="1284" width="14.5703125" style="1" customWidth="1"/>
    <col min="1285" max="1285" width="13.5703125" style="1" customWidth="1"/>
    <col min="1286" max="1286" width="14.85546875" style="1" customWidth="1"/>
    <col min="1287" max="1287" width="13.7109375" style="1" bestFit="1" customWidth="1"/>
    <col min="1288" max="1536" width="11.42578125" style="1"/>
    <col min="1537" max="1537" width="42.42578125" style="1" customWidth="1"/>
    <col min="1538" max="1538" width="16.42578125" style="1" customWidth="1"/>
    <col min="1539" max="1539" width="42.42578125" style="1" customWidth="1"/>
    <col min="1540" max="1540" width="14.5703125" style="1" customWidth="1"/>
    <col min="1541" max="1541" width="13.5703125" style="1" customWidth="1"/>
    <col min="1542" max="1542" width="14.85546875" style="1" customWidth="1"/>
    <col min="1543" max="1543" width="13.7109375" style="1" bestFit="1" customWidth="1"/>
    <col min="1544" max="1792" width="11.42578125" style="1"/>
    <col min="1793" max="1793" width="42.42578125" style="1" customWidth="1"/>
    <col min="1794" max="1794" width="16.42578125" style="1" customWidth="1"/>
    <col min="1795" max="1795" width="42.42578125" style="1" customWidth="1"/>
    <col min="1796" max="1796" width="14.5703125" style="1" customWidth="1"/>
    <col min="1797" max="1797" width="13.5703125" style="1" customWidth="1"/>
    <col min="1798" max="1798" width="14.85546875" style="1" customWidth="1"/>
    <col min="1799" max="1799" width="13.7109375" style="1" bestFit="1" customWidth="1"/>
    <col min="1800" max="2048" width="11.42578125" style="1"/>
    <col min="2049" max="2049" width="42.42578125" style="1" customWidth="1"/>
    <col min="2050" max="2050" width="16.42578125" style="1" customWidth="1"/>
    <col min="2051" max="2051" width="42.42578125" style="1" customWidth="1"/>
    <col min="2052" max="2052" width="14.5703125" style="1" customWidth="1"/>
    <col min="2053" max="2053" width="13.5703125" style="1" customWidth="1"/>
    <col min="2054" max="2054" width="14.85546875" style="1" customWidth="1"/>
    <col min="2055" max="2055" width="13.7109375" style="1" bestFit="1" customWidth="1"/>
    <col min="2056" max="2304" width="11.42578125" style="1"/>
    <col min="2305" max="2305" width="42.42578125" style="1" customWidth="1"/>
    <col min="2306" max="2306" width="16.42578125" style="1" customWidth="1"/>
    <col min="2307" max="2307" width="42.42578125" style="1" customWidth="1"/>
    <col min="2308" max="2308" width="14.5703125" style="1" customWidth="1"/>
    <col min="2309" max="2309" width="13.5703125" style="1" customWidth="1"/>
    <col min="2310" max="2310" width="14.85546875" style="1" customWidth="1"/>
    <col min="2311" max="2311" width="13.7109375" style="1" bestFit="1" customWidth="1"/>
    <col min="2312" max="2560" width="11.42578125" style="1"/>
    <col min="2561" max="2561" width="42.42578125" style="1" customWidth="1"/>
    <col min="2562" max="2562" width="16.42578125" style="1" customWidth="1"/>
    <col min="2563" max="2563" width="42.42578125" style="1" customWidth="1"/>
    <col min="2564" max="2564" width="14.5703125" style="1" customWidth="1"/>
    <col min="2565" max="2565" width="13.5703125" style="1" customWidth="1"/>
    <col min="2566" max="2566" width="14.85546875" style="1" customWidth="1"/>
    <col min="2567" max="2567" width="13.7109375" style="1" bestFit="1" customWidth="1"/>
    <col min="2568" max="2816" width="11.42578125" style="1"/>
    <col min="2817" max="2817" width="42.42578125" style="1" customWidth="1"/>
    <col min="2818" max="2818" width="16.42578125" style="1" customWidth="1"/>
    <col min="2819" max="2819" width="42.42578125" style="1" customWidth="1"/>
    <col min="2820" max="2820" width="14.5703125" style="1" customWidth="1"/>
    <col min="2821" max="2821" width="13.5703125" style="1" customWidth="1"/>
    <col min="2822" max="2822" width="14.85546875" style="1" customWidth="1"/>
    <col min="2823" max="2823" width="13.7109375" style="1" bestFit="1" customWidth="1"/>
    <col min="2824" max="3072" width="11.42578125" style="1"/>
    <col min="3073" max="3073" width="42.42578125" style="1" customWidth="1"/>
    <col min="3074" max="3074" width="16.42578125" style="1" customWidth="1"/>
    <col min="3075" max="3075" width="42.42578125" style="1" customWidth="1"/>
    <col min="3076" max="3076" width="14.5703125" style="1" customWidth="1"/>
    <col min="3077" max="3077" width="13.5703125" style="1" customWidth="1"/>
    <col min="3078" max="3078" width="14.85546875" style="1" customWidth="1"/>
    <col min="3079" max="3079" width="13.7109375" style="1" bestFit="1" customWidth="1"/>
    <col min="3080" max="3328" width="11.42578125" style="1"/>
    <col min="3329" max="3329" width="42.42578125" style="1" customWidth="1"/>
    <col min="3330" max="3330" width="16.42578125" style="1" customWidth="1"/>
    <col min="3331" max="3331" width="42.42578125" style="1" customWidth="1"/>
    <col min="3332" max="3332" width="14.5703125" style="1" customWidth="1"/>
    <col min="3333" max="3333" width="13.5703125" style="1" customWidth="1"/>
    <col min="3334" max="3334" width="14.85546875" style="1" customWidth="1"/>
    <col min="3335" max="3335" width="13.7109375" style="1" bestFit="1" customWidth="1"/>
    <col min="3336" max="3584" width="11.42578125" style="1"/>
    <col min="3585" max="3585" width="42.42578125" style="1" customWidth="1"/>
    <col min="3586" max="3586" width="16.42578125" style="1" customWidth="1"/>
    <col min="3587" max="3587" width="42.42578125" style="1" customWidth="1"/>
    <col min="3588" max="3588" width="14.5703125" style="1" customWidth="1"/>
    <col min="3589" max="3589" width="13.5703125" style="1" customWidth="1"/>
    <col min="3590" max="3590" width="14.85546875" style="1" customWidth="1"/>
    <col min="3591" max="3591" width="13.7109375" style="1" bestFit="1" customWidth="1"/>
    <col min="3592" max="3840" width="11.42578125" style="1"/>
    <col min="3841" max="3841" width="42.42578125" style="1" customWidth="1"/>
    <col min="3842" max="3842" width="16.42578125" style="1" customWidth="1"/>
    <col min="3843" max="3843" width="42.42578125" style="1" customWidth="1"/>
    <col min="3844" max="3844" width="14.5703125" style="1" customWidth="1"/>
    <col min="3845" max="3845" width="13.5703125" style="1" customWidth="1"/>
    <col min="3846" max="3846" width="14.85546875" style="1" customWidth="1"/>
    <col min="3847" max="3847" width="13.7109375" style="1" bestFit="1" customWidth="1"/>
    <col min="3848" max="4096" width="11.42578125" style="1"/>
    <col min="4097" max="4097" width="42.42578125" style="1" customWidth="1"/>
    <col min="4098" max="4098" width="16.42578125" style="1" customWidth="1"/>
    <col min="4099" max="4099" width="42.42578125" style="1" customWidth="1"/>
    <col min="4100" max="4100" width="14.5703125" style="1" customWidth="1"/>
    <col min="4101" max="4101" width="13.5703125" style="1" customWidth="1"/>
    <col min="4102" max="4102" width="14.85546875" style="1" customWidth="1"/>
    <col min="4103" max="4103" width="13.7109375" style="1" bestFit="1" customWidth="1"/>
    <col min="4104" max="4352" width="11.42578125" style="1"/>
    <col min="4353" max="4353" width="42.42578125" style="1" customWidth="1"/>
    <col min="4354" max="4354" width="16.42578125" style="1" customWidth="1"/>
    <col min="4355" max="4355" width="42.42578125" style="1" customWidth="1"/>
    <col min="4356" max="4356" width="14.5703125" style="1" customWidth="1"/>
    <col min="4357" max="4357" width="13.5703125" style="1" customWidth="1"/>
    <col min="4358" max="4358" width="14.85546875" style="1" customWidth="1"/>
    <col min="4359" max="4359" width="13.7109375" style="1" bestFit="1" customWidth="1"/>
    <col min="4360" max="4608" width="11.42578125" style="1"/>
    <col min="4609" max="4609" width="42.42578125" style="1" customWidth="1"/>
    <col min="4610" max="4610" width="16.42578125" style="1" customWidth="1"/>
    <col min="4611" max="4611" width="42.42578125" style="1" customWidth="1"/>
    <col min="4612" max="4612" width="14.5703125" style="1" customWidth="1"/>
    <col min="4613" max="4613" width="13.5703125" style="1" customWidth="1"/>
    <col min="4614" max="4614" width="14.85546875" style="1" customWidth="1"/>
    <col min="4615" max="4615" width="13.7109375" style="1" bestFit="1" customWidth="1"/>
    <col min="4616" max="4864" width="11.42578125" style="1"/>
    <col min="4865" max="4865" width="42.42578125" style="1" customWidth="1"/>
    <col min="4866" max="4866" width="16.42578125" style="1" customWidth="1"/>
    <col min="4867" max="4867" width="42.42578125" style="1" customWidth="1"/>
    <col min="4868" max="4868" width="14.5703125" style="1" customWidth="1"/>
    <col min="4869" max="4869" width="13.5703125" style="1" customWidth="1"/>
    <col min="4870" max="4870" width="14.85546875" style="1" customWidth="1"/>
    <col min="4871" max="4871" width="13.7109375" style="1" bestFit="1" customWidth="1"/>
    <col min="4872" max="5120" width="11.42578125" style="1"/>
    <col min="5121" max="5121" width="42.42578125" style="1" customWidth="1"/>
    <col min="5122" max="5122" width="16.42578125" style="1" customWidth="1"/>
    <col min="5123" max="5123" width="42.42578125" style="1" customWidth="1"/>
    <col min="5124" max="5124" width="14.5703125" style="1" customWidth="1"/>
    <col min="5125" max="5125" width="13.5703125" style="1" customWidth="1"/>
    <col min="5126" max="5126" width="14.85546875" style="1" customWidth="1"/>
    <col min="5127" max="5127" width="13.7109375" style="1" bestFit="1" customWidth="1"/>
    <col min="5128" max="5376" width="11.42578125" style="1"/>
    <col min="5377" max="5377" width="42.42578125" style="1" customWidth="1"/>
    <col min="5378" max="5378" width="16.42578125" style="1" customWidth="1"/>
    <col min="5379" max="5379" width="42.42578125" style="1" customWidth="1"/>
    <col min="5380" max="5380" width="14.5703125" style="1" customWidth="1"/>
    <col min="5381" max="5381" width="13.5703125" style="1" customWidth="1"/>
    <col min="5382" max="5382" width="14.85546875" style="1" customWidth="1"/>
    <col min="5383" max="5383" width="13.7109375" style="1" bestFit="1" customWidth="1"/>
    <col min="5384" max="5632" width="11.42578125" style="1"/>
    <col min="5633" max="5633" width="42.42578125" style="1" customWidth="1"/>
    <col min="5634" max="5634" width="16.42578125" style="1" customWidth="1"/>
    <col min="5635" max="5635" width="42.42578125" style="1" customWidth="1"/>
    <col min="5636" max="5636" width="14.5703125" style="1" customWidth="1"/>
    <col min="5637" max="5637" width="13.5703125" style="1" customWidth="1"/>
    <col min="5638" max="5638" width="14.85546875" style="1" customWidth="1"/>
    <col min="5639" max="5639" width="13.7109375" style="1" bestFit="1" customWidth="1"/>
    <col min="5640" max="5888" width="11.42578125" style="1"/>
    <col min="5889" max="5889" width="42.42578125" style="1" customWidth="1"/>
    <col min="5890" max="5890" width="16.42578125" style="1" customWidth="1"/>
    <col min="5891" max="5891" width="42.42578125" style="1" customWidth="1"/>
    <col min="5892" max="5892" width="14.5703125" style="1" customWidth="1"/>
    <col min="5893" max="5893" width="13.5703125" style="1" customWidth="1"/>
    <col min="5894" max="5894" width="14.85546875" style="1" customWidth="1"/>
    <col min="5895" max="5895" width="13.7109375" style="1" bestFit="1" customWidth="1"/>
    <col min="5896" max="6144" width="11.42578125" style="1"/>
    <col min="6145" max="6145" width="42.42578125" style="1" customWidth="1"/>
    <col min="6146" max="6146" width="16.42578125" style="1" customWidth="1"/>
    <col min="6147" max="6147" width="42.42578125" style="1" customWidth="1"/>
    <col min="6148" max="6148" width="14.5703125" style="1" customWidth="1"/>
    <col min="6149" max="6149" width="13.5703125" style="1" customWidth="1"/>
    <col min="6150" max="6150" width="14.85546875" style="1" customWidth="1"/>
    <col min="6151" max="6151" width="13.7109375" style="1" bestFit="1" customWidth="1"/>
    <col min="6152" max="6400" width="11.42578125" style="1"/>
    <col min="6401" max="6401" width="42.42578125" style="1" customWidth="1"/>
    <col min="6402" max="6402" width="16.42578125" style="1" customWidth="1"/>
    <col min="6403" max="6403" width="42.42578125" style="1" customWidth="1"/>
    <col min="6404" max="6404" width="14.5703125" style="1" customWidth="1"/>
    <col min="6405" max="6405" width="13.5703125" style="1" customWidth="1"/>
    <col min="6406" max="6406" width="14.85546875" style="1" customWidth="1"/>
    <col min="6407" max="6407" width="13.7109375" style="1" bestFit="1" customWidth="1"/>
    <col min="6408" max="6656" width="11.42578125" style="1"/>
    <col min="6657" max="6657" width="42.42578125" style="1" customWidth="1"/>
    <col min="6658" max="6658" width="16.42578125" style="1" customWidth="1"/>
    <col min="6659" max="6659" width="42.42578125" style="1" customWidth="1"/>
    <col min="6660" max="6660" width="14.5703125" style="1" customWidth="1"/>
    <col min="6661" max="6661" width="13.5703125" style="1" customWidth="1"/>
    <col min="6662" max="6662" width="14.85546875" style="1" customWidth="1"/>
    <col min="6663" max="6663" width="13.7109375" style="1" bestFit="1" customWidth="1"/>
    <col min="6664" max="6912" width="11.42578125" style="1"/>
    <col min="6913" max="6913" width="42.42578125" style="1" customWidth="1"/>
    <col min="6914" max="6914" width="16.42578125" style="1" customWidth="1"/>
    <col min="6915" max="6915" width="42.42578125" style="1" customWidth="1"/>
    <col min="6916" max="6916" width="14.5703125" style="1" customWidth="1"/>
    <col min="6917" max="6917" width="13.5703125" style="1" customWidth="1"/>
    <col min="6918" max="6918" width="14.85546875" style="1" customWidth="1"/>
    <col min="6919" max="6919" width="13.7109375" style="1" bestFit="1" customWidth="1"/>
    <col min="6920" max="7168" width="11.42578125" style="1"/>
    <col min="7169" max="7169" width="42.42578125" style="1" customWidth="1"/>
    <col min="7170" max="7170" width="16.42578125" style="1" customWidth="1"/>
    <col min="7171" max="7171" width="42.42578125" style="1" customWidth="1"/>
    <col min="7172" max="7172" width="14.5703125" style="1" customWidth="1"/>
    <col min="7173" max="7173" width="13.5703125" style="1" customWidth="1"/>
    <col min="7174" max="7174" width="14.85546875" style="1" customWidth="1"/>
    <col min="7175" max="7175" width="13.7109375" style="1" bestFit="1" customWidth="1"/>
    <col min="7176" max="7424" width="11.42578125" style="1"/>
    <col min="7425" max="7425" width="42.42578125" style="1" customWidth="1"/>
    <col min="7426" max="7426" width="16.42578125" style="1" customWidth="1"/>
    <col min="7427" max="7427" width="42.42578125" style="1" customWidth="1"/>
    <col min="7428" max="7428" width="14.5703125" style="1" customWidth="1"/>
    <col min="7429" max="7429" width="13.5703125" style="1" customWidth="1"/>
    <col min="7430" max="7430" width="14.85546875" style="1" customWidth="1"/>
    <col min="7431" max="7431" width="13.7109375" style="1" bestFit="1" customWidth="1"/>
    <col min="7432" max="7680" width="11.42578125" style="1"/>
    <col min="7681" max="7681" width="42.42578125" style="1" customWidth="1"/>
    <col min="7682" max="7682" width="16.42578125" style="1" customWidth="1"/>
    <col min="7683" max="7683" width="42.42578125" style="1" customWidth="1"/>
    <col min="7684" max="7684" width="14.5703125" style="1" customWidth="1"/>
    <col min="7685" max="7685" width="13.5703125" style="1" customWidth="1"/>
    <col min="7686" max="7686" width="14.85546875" style="1" customWidth="1"/>
    <col min="7687" max="7687" width="13.7109375" style="1" bestFit="1" customWidth="1"/>
    <col min="7688" max="7936" width="11.42578125" style="1"/>
    <col min="7937" max="7937" width="42.42578125" style="1" customWidth="1"/>
    <col min="7938" max="7938" width="16.42578125" style="1" customWidth="1"/>
    <col min="7939" max="7939" width="42.42578125" style="1" customWidth="1"/>
    <col min="7940" max="7940" width="14.5703125" style="1" customWidth="1"/>
    <col min="7941" max="7941" width="13.5703125" style="1" customWidth="1"/>
    <col min="7942" max="7942" width="14.85546875" style="1" customWidth="1"/>
    <col min="7943" max="7943" width="13.7109375" style="1" bestFit="1" customWidth="1"/>
    <col min="7944" max="8192" width="11.42578125" style="1"/>
    <col min="8193" max="8193" width="42.42578125" style="1" customWidth="1"/>
    <col min="8194" max="8194" width="16.42578125" style="1" customWidth="1"/>
    <col min="8195" max="8195" width="42.42578125" style="1" customWidth="1"/>
    <col min="8196" max="8196" width="14.5703125" style="1" customWidth="1"/>
    <col min="8197" max="8197" width="13.5703125" style="1" customWidth="1"/>
    <col min="8198" max="8198" width="14.85546875" style="1" customWidth="1"/>
    <col min="8199" max="8199" width="13.7109375" style="1" bestFit="1" customWidth="1"/>
    <col min="8200" max="8448" width="11.42578125" style="1"/>
    <col min="8449" max="8449" width="42.42578125" style="1" customWidth="1"/>
    <col min="8450" max="8450" width="16.42578125" style="1" customWidth="1"/>
    <col min="8451" max="8451" width="42.42578125" style="1" customWidth="1"/>
    <col min="8452" max="8452" width="14.5703125" style="1" customWidth="1"/>
    <col min="8453" max="8453" width="13.5703125" style="1" customWidth="1"/>
    <col min="8454" max="8454" width="14.85546875" style="1" customWidth="1"/>
    <col min="8455" max="8455" width="13.7109375" style="1" bestFit="1" customWidth="1"/>
    <col min="8456" max="8704" width="11.42578125" style="1"/>
    <col min="8705" max="8705" width="42.42578125" style="1" customWidth="1"/>
    <col min="8706" max="8706" width="16.42578125" style="1" customWidth="1"/>
    <col min="8707" max="8707" width="42.42578125" style="1" customWidth="1"/>
    <col min="8708" max="8708" width="14.5703125" style="1" customWidth="1"/>
    <col min="8709" max="8709" width="13.5703125" style="1" customWidth="1"/>
    <col min="8710" max="8710" width="14.85546875" style="1" customWidth="1"/>
    <col min="8711" max="8711" width="13.7109375" style="1" bestFit="1" customWidth="1"/>
    <col min="8712" max="8960" width="11.42578125" style="1"/>
    <col min="8961" max="8961" width="42.42578125" style="1" customWidth="1"/>
    <col min="8962" max="8962" width="16.42578125" style="1" customWidth="1"/>
    <col min="8963" max="8963" width="42.42578125" style="1" customWidth="1"/>
    <col min="8964" max="8964" width="14.5703125" style="1" customWidth="1"/>
    <col min="8965" max="8965" width="13.5703125" style="1" customWidth="1"/>
    <col min="8966" max="8966" width="14.85546875" style="1" customWidth="1"/>
    <col min="8967" max="8967" width="13.7109375" style="1" bestFit="1" customWidth="1"/>
    <col min="8968" max="9216" width="11.42578125" style="1"/>
    <col min="9217" max="9217" width="42.42578125" style="1" customWidth="1"/>
    <col min="9218" max="9218" width="16.42578125" style="1" customWidth="1"/>
    <col min="9219" max="9219" width="42.42578125" style="1" customWidth="1"/>
    <col min="9220" max="9220" width="14.5703125" style="1" customWidth="1"/>
    <col min="9221" max="9221" width="13.5703125" style="1" customWidth="1"/>
    <col min="9222" max="9222" width="14.85546875" style="1" customWidth="1"/>
    <col min="9223" max="9223" width="13.7109375" style="1" bestFit="1" customWidth="1"/>
    <col min="9224" max="9472" width="11.42578125" style="1"/>
    <col min="9473" max="9473" width="42.42578125" style="1" customWidth="1"/>
    <col min="9474" max="9474" width="16.42578125" style="1" customWidth="1"/>
    <col min="9475" max="9475" width="42.42578125" style="1" customWidth="1"/>
    <col min="9476" max="9476" width="14.5703125" style="1" customWidth="1"/>
    <col min="9477" max="9477" width="13.5703125" style="1" customWidth="1"/>
    <col min="9478" max="9478" width="14.85546875" style="1" customWidth="1"/>
    <col min="9479" max="9479" width="13.7109375" style="1" bestFit="1" customWidth="1"/>
    <col min="9480" max="9728" width="11.42578125" style="1"/>
    <col min="9729" max="9729" width="42.42578125" style="1" customWidth="1"/>
    <col min="9730" max="9730" width="16.42578125" style="1" customWidth="1"/>
    <col min="9731" max="9731" width="42.42578125" style="1" customWidth="1"/>
    <col min="9732" max="9732" width="14.5703125" style="1" customWidth="1"/>
    <col min="9733" max="9733" width="13.5703125" style="1" customWidth="1"/>
    <col min="9734" max="9734" width="14.85546875" style="1" customWidth="1"/>
    <col min="9735" max="9735" width="13.7109375" style="1" bestFit="1" customWidth="1"/>
    <col min="9736" max="9984" width="11.42578125" style="1"/>
    <col min="9985" max="9985" width="42.42578125" style="1" customWidth="1"/>
    <col min="9986" max="9986" width="16.42578125" style="1" customWidth="1"/>
    <col min="9987" max="9987" width="42.42578125" style="1" customWidth="1"/>
    <col min="9988" max="9988" width="14.5703125" style="1" customWidth="1"/>
    <col min="9989" max="9989" width="13.5703125" style="1" customWidth="1"/>
    <col min="9990" max="9990" width="14.85546875" style="1" customWidth="1"/>
    <col min="9991" max="9991" width="13.7109375" style="1" bestFit="1" customWidth="1"/>
    <col min="9992" max="10240" width="11.42578125" style="1"/>
    <col min="10241" max="10241" width="42.42578125" style="1" customWidth="1"/>
    <col min="10242" max="10242" width="16.42578125" style="1" customWidth="1"/>
    <col min="10243" max="10243" width="42.42578125" style="1" customWidth="1"/>
    <col min="10244" max="10244" width="14.5703125" style="1" customWidth="1"/>
    <col min="10245" max="10245" width="13.5703125" style="1" customWidth="1"/>
    <col min="10246" max="10246" width="14.85546875" style="1" customWidth="1"/>
    <col min="10247" max="10247" width="13.7109375" style="1" bestFit="1" customWidth="1"/>
    <col min="10248" max="10496" width="11.42578125" style="1"/>
    <col min="10497" max="10497" width="42.42578125" style="1" customWidth="1"/>
    <col min="10498" max="10498" width="16.42578125" style="1" customWidth="1"/>
    <col min="10499" max="10499" width="42.42578125" style="1" customWidth="1"/>
    <col min="10500" max="10500" width="14.5703125" style="1" customWidth="1"/>
    <col min="10501" max="10501" width="13.5703125" style="1" customWidth="1"/>
    <col min="10502" max="10502" width="14.85546875" style="1" customWidth="1"/>
    <col min="10503" max="10503" width="13.7109375" style="1" bestFit="1" customWidth="1"/>
    <col min="10504" max="10752" width="11.42578125" style="1"/>
    <col min="10753" max="10753" width="42.42578125" style="1" customWidth="1"/>
    <col min="10754" max="10754" width="16.42578125" style="1" customWidth="1"/>
    <col min="10755" max="10755" width="42.42578125" style="1" customWidth="1"/>
    <col min="10756" max="10756" width="14.5703125" style="1" customWidth="1"/>
    <col min="10757" max="10757" width="13.5703125" style="1" customWidth="1"/>
    <col min="10758" max="10758" width="14.85546875" style="1" customWidth="1"/>
    <col min="10759" max="10759" width="13.7109375" style="1" bestFit="1" customWidth="1"/>
    <col min="10760" max="11008" width="11.42578125" style="1"/>
    <col min="11009" max="11009" width="42.42578125" style="1" customWidth="1"/>
    <col min="11010" max="11010" width="16.42578125" style="1" customWidth="1"/>
    <col min="11011" max="11011" width="42.42578125" style="1" customWidth="1"/>
    <col min="11012" max="11012" width="14.5703125" style="1" customWidth="1"/>
    <col min="11013" max="11013" width="13.5703125" style="1" customWidth="1"/>
    <col min="11014" max="11014" width="14.85546875" style="1" customWidth="1"/>
    <col min="11015" max="11015" width="13.7109375" style="1" bestFit="1" customWidth="1"/>
    <col min="11016" max="11264" width="11.42578125" style="1"/>
    <col min="11265" max="11265" width="42.42578125" style="1" customWidth="1"/>
    <col min="11266" max="11266" width="16.42578125" style="1" customWidth="1"/>
    <col min="11267" max="11267" width="42.42578125" style="1" customWidth="1"/>
    <col min="11268" max="11268" width="14.5703125" style="1" customWidth="1"/>
    <col min="11269" max="11269" width="13.5703125" style="1" customWidth="1"/>
    <col min="11270" max="11270" width="14.85546875" style="1" customWidth="1"/>
    <col min="11271" max="11271" width="13.7109375" style="1" bestFit="1" customWidth="1"/>
    <col min="11272" max="11520" width="11.42578125" style="1"/>
    <col min="11521" max="11521" width="42.42578125" style="1" customWidth="1"/>
    <col min="11522" max="11522" width="16.42578125" style="1" customWidth="1"/>
    <col min="11523" max="11523" width="42.42578125" style="1" customWidth="1"/>
    <col min="11524" max="11524" width="14.5703125" style="1" customWidth="1"/>
    <col min="11525" max="11525" width="13.5703125" style="1" customWidth="1"/>
    <col min="11526" max="11526" width="14.85546875" style="1" customWidth="1"/>
    <col min="11527" max="11527" width="13.7109375" style="1" bestFit="1" customWidth="1"/>
    <col min="11528" max="11776" width="11.42578125" style="1"/>
    <col min="11777" max="11777" width="42.42578125" style="1" customWidth="1"/>
    <col min="11778" max="11778" width="16.42578125" style="1" customWidth="1"/>
    <col min="11779" max="11779" width="42.42578125" style="1" customWidth="1"/>
    <col min="11780" max="11780" width="14.5703125" style="1" customWidth="1"/>
    <col min="11781" max="11781" width="13.5703125" style="1" customWidth="1"/>
    <col min="11782" max="11782" width="14.85546875" style="1" customWidth="1"/>
    <col min="11783" max="11783" width="13.7109375" style="1" bestFit="1" customWidth="1"/>
    <col min="11784" max="12032" width="11.42578125" style="1"/>
    <col min="12033" max="12033" width="42.42578125" style="1" customWidth="1"/>
    <col min="12034" max="12034" width="16.42578125" style="1" customWidth="1"/>
    <col min="12035" max="12035" width="42.42578125" style="1" customWidth="1"/>
    <col min="12036" max="12036" width="14.5703125" style="1" customWidth="1"/>
    <col min="12037" max="12037" width="13.5703125" style="1" customWidth="1"/>
    <col min="12038" max="12038" width="14.85546875" style="1" customWidth="1"/>
    <col min="12039" max="12039" width="13.7109375" style="1" bestFit="1" customWidth="1"/>
    <col min="12040" max="12288" width="11.42578125" style="1"/>
    <col min="12289" max="12289" width="42.42578125" style="1" customWidth="1"/>
    <col min="12290" max="12290" width="16.42578125" style="1" customWidth="1"/>
    <col min="12291" max="12291" width="42.42578125" style="1" customWidth="1"/>
    <col min="12292" max="12292" width="14.5703125" style="1" customWidth="1"/>
    <col min="12293" max="12293" width="13.5703125" style="1" customWidth="1"/>
    <col min="12294" max="12294" width="14.85546875" style="1" customWidth="1"/>
    <col min="12295" max="12295" width="13.7109375" style="1" bestFit="1" customWidth="1"/>
    <col min="12296" max="12544" width="11.42578125" style="1"/>
    <col min="12545" max="12545" width="42.42578125" style="1" customWidth="1"/>
    <col min="12546" max="12546" width="16.42578125" style="1" customWidth="1"/>
    <col min="12547" max="12547" width="42.42578125" style="1" customWidth="1"/>
    <col min="12548" max="12548" width="14.5703125" style="1" customWidth="1"/>
    <col min="12549" max="12549" width="13.5703125" style="1" customWidth="1"/>
    <col min="12550" max="12550" width="14.85546875" style="1" customWidth="1"/>
    <col min="12551" max="12551" width="13.7109375" style="1" bestFit="1" customWidth="1"/>
    <col min="12552" max="12800" width="11.42578125" style="1"/>
    <col min="12801" max="12801" width="42.42578125" style="1" customWidth="1"/>
    <col min="12802" max="12802" width="16.42578125" style="1" customWidth="1"/>
    <col min="12803" max="12803" width="42.42578125" style="1" customWidth="1"/>
    <col min="12804" max="12804" width="14.5703125" style="1" customWidth="1"/>
    <col min="12805" max="12805" width="13.5703125" style="1" customWidth="1"/>
    <col min="12806" max="12806" width="14.85546875" style="1" customWidth="1"/>
    <col min="12807" max="12807" width="13.7109375" style="1" bestFit="1" customWidth="1"/>
    <col min="12808" max="13056" width="11.42578125" style="1"/>
    <col min="13057" max="13057" width="42.42578125" style="1" customWidth="1"/>
    <col min="13058" max="13058" width="16.42578125" style="1" customWidth="1"/>
    <col min="13059" max="13059" width="42.42578125" style="1" customWidth="1"/>
    <col min="13060" max="13060" width="14.5703125" style="1" customWidth="1"/>
    <col min="13061" max="13061" width="13.5703125" style="1" customWidth="1"/>
    <col min="13062" max="13062" width="14.85546875" style="1" customWidth="1"/>
    <col min="13063" max="13063" width="13.7109375" style="1" bestFit="1" customWidth="1"/>
    <col min="13064" max="13312" width="11.42578125" style="1"/>
    <col min="13313" max="13313" width="42.42578125" style="1" customWidth="1"/>
    <col min="13314" max="13314" width="16.42578125" style="1" customWidth="1"/>
    <col min="13315" max="13315" width="42.42578125" style="1" customWidth="1"/>
    <col min="13316" max="13316" width="14.5703125" style="1" customWidth="1"/>
    <col min="13317" max="13317" width="13.5703125" style="1" customWidth="1"/>
    <col min="13318" max="13318" width="14.85546875" style="1" customWidth="1"/>
    <col min="13319" max="13319" width="13.7109375" style="1" bestFit="1" customWidth="1"/>
    <col min="13320" max="13568" width="11.42578125" style="1"/>
    <col min="13569" max="13569" width="42.42578125" style="1" customWidth="1"/>
    <col min="13570" max="13570" width="16.42578125" style="1" customWidth="1"/>
    <col min="13571" max="13571" width="42.42578125" style="1" customWidth="1"/>
    <col min="13572" max="13572" width="14.5703125" style="1" customWidth="1"/>
    <col min="13573" max="13573" width="13.5703125" style="1" customWidth="1"/>
    <col min="13574" max="13574" width="14.85546875" style="1" customWidth="1"/>
    <col min="13575" max="13575" width="13.7109375" style="1" bestFit="1" customWidth="1"/>
    <col min="13576" max="13824" width="11.42578125" style="1"/>
    <col min="13825" max="13825" width="42.42578125" style="1" customWidth="1"/>
    <col min="13826" max="13826" width="16.42578125" style="1" customWidth="1"/>
    <col min="13827" max="13827" width="42.42578125" style="1" customWidth="1"/>
    <col min="13828" max="13828" width="14.5703125" style="1" customWidth="1"/>
    <col min="13829" max="13829" width="13.5703125" style="1" customWidth="1"/>
    <col min="13830" max="13830" width="14.85546875" style="1" customWidth="1"/>
    <col min="13831" max="13831" width="13.7109375" style="1" bestFit="1" customWidth="1"/>
    <col min="13832" max="14080" width="11.42578125" style="1"/>
    <col min="14081" max="14081" width="42.42578125" style="1" customWidth="1"/>
    <col min="14082" max="14082" width="16.42578125" style="1" customWidth="1"/>
    <col min="14083" max="14083" width="42.42578125" style="1" customWidth="1"/>
    <col min="14084" max="14084" width="14.5703125" style="1" customWidth="1"/>
    <col min="14085" max="14085" width="13.5703125" style="1" customWidth="1"/>
    <col min="14086" max="14086" width="14.85546875" style="1" customWidth="1"/>
    <col min="14087" max="14087" width="13.7109375" style="1" bestFit="1" customWidth="1"/>
    <col min="14088" max="14336" width="11.42578125" style="1"/>
    <col min="14337" max="14337" width="42.42578125" style="1" customWidth="1"/>
    <col min="14338" max="14338" width="16.42578125" style="1" customWidth="1"/>
    <col min="14339" max="14339" width="42.42578125" style="1" customWidth="1"/>
    <col min="14340" max="14340" width="14.5703125" style="1" customWidth="1"/>
    <col min="14341" max="14341" width="13.5703125" style="1" customWidth="1"/>
    <col min="14342" max="14342" width="14.85546875" style="1" customWidth="1"/>
    <col min="14343" max="14343" width="13.7109375" style="1" bestFit="1" customWidth="1"/>
    <col min="14344" max="14592" width="11.42578125" style="1"/>
    <col min="14593" max="14593" width="42.42578125" style="1" customWidth="1"/>
    <col min="14594" max="14594" width="16.42578125" style="1" customWidth="1"/>
    <col min="14595" max="14595" width="42.42578125" style="1" customWidth="1"/>
    <col min="14596" max="14596" width="14.5703125" style="1" customWidth="1"/>
    <col min="14597" max="14597" width="13.5703125" style="1" customWidth="1"/>
    <col min="14598" max="14598" width="14.85546875" style="1" customWidth="1"/>
    <col min="14599" max="14599" width="13.7109375" style="1" bestFit="1" customWidth="1"/>
    <col min="14600" max="14848" width="11.42578125" style="1"/>
    <col min="14849" max="14849" width="42.42578125" style="1" customWidth="1"/>
    <col min="14850" max="14850" width="16.42578125" style="1" customWidth="1"/>
    <col min="14851" max="14851" width="42.42578125" style="1" customWidth="1"/>
    <col min="14852" max="14852" width="14.5703125" style="1" customWidth="1"/>
    <col min="14853" max="14853" width="13.5703125" style="1" customWidth="1"/>
    <col min="14854" max="14854" width="14.85546875" style="1" customWidth="1"/>
    <col min="14855" max="14855" width="13.7109375" style="1" bestFit="1" customWidth="1"/>
    <col min="14856" max="15104" width="11.42578125" style="1"/>
    <col min="15105" max="15105" width="42.42578125" style="1" customWidth="1"/>
    <col min="15106" max="15106" width="16.42578125" style="1" customWidth="1"/>
    <col min="15107" max="15107" width="42.42578125" style="1" customWidth="1"/>
    <col min="15108" max="15108" width="14.5703125" style="1" customWidth="1"/>
    <col min="15109" max="15109" width="13.5703125" style="1" customWidth="1"/>
    <col min="15110" max="15110" width="14.85546875" style="1" customWidth="1"/>
    <col min="15111" max="15111" width="13.7109375" style="1" bestFit="1" customWidth="1"/>
    <col min="15112" max="15360" width="11.42578125" style="1"/>
    <col min="15361" max="15361" width="42.42578125" style="1" customWidth="1"/>
    <col min="15362" max="15362" width="16.42578125" style="1" customWidth="1"/>
    <col min="15363" max="15363" width="42.42578125" style="1" customWidth="1"/>
    <col min="15364" max="15364" width="14.5703125" style="1" customWidth="1"/>
    <col min="15365" max="15365" width="13.5703125" style="1" customWidth="1"/>
    <col min="15366" max="15366" width="14.85546875" style="1" customWidth="1"/>
    <col min="15367" max="15367" width="13.7109375" style="1" bestFit="1" customWidth="1"/>
    <col min="15368" max="15616" width="11.42578125" style="1"/>
    <col min="15617" max="15617" width="42.42578125" style="1" customWidth="1"/>
    <col min="15618" max="15618" width="16.42578125" style="1" customWidth="1"/>
    <col min="15619" max="15619" width="42.42578125" style="1" customWidth="1"/>
    <col min="15620" max="15620" width="14.5703125" style="1" customWidth="1"/>
    <col min="15621" max="15621" width="13.5703125" style="1" customWidth="1"/>
    <col min="15622" max="15622" width="14.85546875" style="1" customWidth="1"/>
    <col min="15623" max="15623" width="13.7109375" style="1" bestFit="1" customWidth="1"/>
    <col min="15624" max="15872" width="11.42578125" style="1"/>
    <col min="15873" max="15873" width="42.42578125" style="1" customWidth="1"/>
    <col min="15874" max="15874" width="16.42578125" style="1" customWidth="1"/>
    <col min="15875" max="15875" width="42.42578125" style="1" customWidth="1"/>
    <col min="15876" max="15876" width="14.5703125" style="1" customWidth="1"/>
    <col min="15877" max="15877" width="13.5703125" style="1" customWidth="1"/>
    <col min="15878" max="15878" width="14.85546875" style="1" customWidth="1"/>
    <col min="15879" max="15879" width="13.7109375" style="1" bestFit="1" customWidth="1"/>
    <col min="15880" max="16128" width="11.42578125" style="1"/>
    <col min="16129" max="16129" width="42.42578125" style="1" customWidth="1"/>
    <col min="16130" max="16130" width="16.42578125" style="1" customWidth="1"/>
    <col min="16131" max="16131" width="42.42578125" style="1" customWidth="1"/>
    <col min="16132" max="16132" width="14.5703125" style="1" customWidth="1"/>
    <col min="16133" max="16133" width="13.5703125" style="1" customWidth="1"/>
    <col min="16134" max="16134" width="14.85546875" style="1" customWidth="1"/>
    <col min="16135" max="16135" width="13.7109375" style="1" bestFit="1" customWidth="1"/>
    <col min="16136" max="16384" width="11.42578125" style="1"/>
  </cols>
  <sheetData>
    <row r="5" spans="1:11" x14ac:dyDescent="0.25">
      <c r="A5" s="103" t="s">
        <v>0</v>
      </c>
      <c r="B5" s="103"/>
      <c r="C5" s="103"/>
      <c r="D5" s="103"/>
      <c r="E5" s="103"/>
      <c r="F5" s="103"/>
    </row>
    <row r="6" spans="1:11" ht="20.25" x14ac:dyDescent="0.3">
      <c r="A6" s="104" t="s">
        <v>2</v>
      </c>
      <c r="B6" s="104"/>
      <c r="C6" s="104"/>
      <c r="D6" s="104"/>
      <c r="E6" s="104"/>
      <c r="F6" s="104"/>
    </row>
    <row r="7" spans="1:11" x14ac:dyDescent="0.25">
      <c r="A7" s="105" t="s">
        <v>572</v>
      </c>
      <c r="B7" s="105"/>
      <c r="C7" s="105"/>
      <c r="D7" s="105"/>
      <c r="E7" s="105"/>
      <c r="F7" s="105"/>
    </row>
    <row r="9" spans="1:11" ht="16.5" thickBot="1" x14ac:dyDescent="0.3"/>
    <row r="10" spans="1:11" x14ac:dyDescent="0.25">
      <c r="A10" s="40"/>
      <c r="B10" s="40"/>
      <c r="C10" s="40"/>
      <c r="D10" s="41" t="s">
        <v>241</v>
      </c>
      <c r="E10" s="40"/>
      <c r="F10" s="42" t="s">
        <v>241</v>
      </c>
    </row>
    <row r="11" spans="1:11" x14ac:dyDescent="0.25">
      <c r="A11" s="43"/>
      <c r="B11" s="43"/>
      <c r="C11" s="43"/>
      <c r="D11" s="44" t="s">
        <v>4</v>
      </c>
      <c r="E11" s="43"/>
      <c r="F11" s="45" t="s">
        <v>9</v>
      </c>
    </row>
    <row r="12" spans="1:11" ht="16.5" thickBot="1" x14ac:dyDescent="0.3">
      <c r="A12" s="46" t="s">
        <v>242</v>
      </c>
      <c r="B12" s="46"/>
      <c r="C12" s="46" t="s">
        <v>243</v>
      </c>
      <c r="D12" s="46" t="s">
        <v>13</v>
      </c>
      <c r="E12" s="46" t="s">
        <v>14</v>
      </c>
      <c r="F12" s="47" t="s">
        <v>13</v>
      </c>
    </row>
    <row r="13" spans="1:11" x14ac:dyDescent="0.25">
      <c r="A13" s="48"/>
      <c r="B13" s="91"/>
      <c r="C13" s="49"/>
      <c r="D13" s="49"/>
      <c r="E13" s="49"/>
      <c r="F13" s="50"/>
    </row>
    <row r="14" spans="1:11" x14ac:dyDescent="0.25">
      <c r="A14" s="51" t="s">
        <v>244</v>
      </c>
      <c r="B14" s="92" t="s">
        <v>538</v>
      </c>
      <c r="C14" s="53" t="s">
        <v>245</v>
      </c>
      <c r="D14" s="7">
        <v>51354.239999999998</v>
      </c>
      <c r="E14" s="54"/>
      <c r="F14" s="55">
        <f>D14-E14</f>
        <v>51354.239999999998</v>
      </c>
      <c r="G14" s="56"/>
      <c r="H14" s="56"/>
      <c r="I14" s="56"/>
      <c r="J14" s="56"/>
      <c r="K14" s="56"/>
    </row>
    <row r="15" spans="1:11" x14ac:dyDescent="0.25">
      <c r="A15" s="51" t="s">
        <v>246</v>
      </c>
      <c r="B15" s="92" t="s">
        <v>537</v>
      </c>
      <c r="C15" s="53" t="s">
        <v>247</v>
      </c>
      <c r="D15" s="7">
        <v>51354.239999999998</v>
      </c>
      <c r="E15" s="54"/>
      <c r="F15" s="55">
        <f>D15-E15</f>
        <v>51354.239999999998</v>
      </c>
      <c r="G15" s="56"/>
      <c r="H15" s="56"/>
      <c r="I15" s="56"/>
      <c r="J15" s="56"/>
      <c r="K15" s="56"/>
    </row>
    <row r="16" spans="1:11" x14ac:dyDescent="0.25">
      <c r="A16" s="51" t="s">
        <v>248</v>
      </c>
      <c r="B16" s="92" t="s">
        <v>541</v>
      </c>
      <c r="C16" s="53" t="s">
        <v>249</v>
      </c>
      <c r="D16" s="7">
        <v>51354.239999999998</v>
      </c>
      <c r="E16" s="54"/>
      <c r="F16" s="55">
        <f>D16-E16</f>
        <v>51354.239999999998</v>
      </c>
      <c r="G16" s="56"/>
      <c r="H16" s="56"/>
      <c r="I16" s="56"/>
      <c r="J16" s="56"/>
      <c r="K16" s="56"/>
    </row>
    <row r="17" spans="1:11" x14ac:dyDescent="0.25">
      <c r="A17" s="51" t="s">
        <v>250</v>
      </c>
      <c r="B17" s="92" t="s">
        <v>539</v>
      </c>
      <c r="C17" s="53" t="s">
        <v>251</v>
      </c>
      <c r="D17" s="7">
        <v>51354.239999999998</v>
      </c>
      <c r="E17" s="54"/>
      <c r="F17" s="55">
        <f>D17-E17</f>
        <v>51354.239999999998</v>
      </c>
      <c r="G17" s="56"/>
      <c r="H17" s="56"/>
      <c r="I17" s="56"/>
      <c r="J17" s="56"/>
      <c r="K17" s="56"/>
    </row>
    <row r="18" spans="1:11" x14ac:dyDescent="0.25">
      <c r="A18" s="51" t="s">
        <v>252</v>
      </c>
      <c r="B18" s="92" t="s">
        <v>540</v>
      </c>
      <c r="C18" s="53" t="s">
        <v>253</v>
      </c>
      <c r="D18" s="7">
        <v>51354.239999999998</v>
      </c>
      <c r="E18" s="54"/>
      <c r="F18" s="55">
        <f>D18-E18</f>
        <v>51354.239999999998</v>
      </c>
      <c r="G18" s="56"/>
      <c r="H18" s="56"/>
      <c r="I18" s="56"/>
      <c r="J18" s="56"/>
      <c r="K18" s="56"/>
    </row>
    <row r="19" spans="1:11" ht="16.5" thickBot="1" x14ac:dyDescent="0.3">
      <c r="A19" s="57"/>
      <c r="B19" s="93"/>
      <c r="C19" s="58"/>
      <c r="D19" s="59"/>
      <c r="E19" s="60"/>
      <c r="F19" s="61"/>
      <c r="G19" s="56"/>
      <c r="H19" s="56"/>
      <c r="I19" s="56"/>
      <c r="J19" s="56"/>
      <c r="K19" s="56"/>
    </row>
    <row r="20" spans="1:11" ht="16.5" thickBot="1" x14ac:dyDescent="0.3">
      <c r="A20" s="62" t="s">
        <v>254</v>
      </c>
      <c r="B20" s="63"/>
      <c r="C20" s="64"/>
      <c r="D20" s="65">
        <f>SUM(D14:D19)</f>
        <v>256771.19999999998</v>
      </c>
      <c r="E20" s="65">
        <f>SUM(E14:E19)</f>
        <v>0</v>
      </c>
      <c r="F20" s="65">
        <f>SUM(F14:F19)</f>
        <v>256771.19999999998</v>
      </c>
      <c r="G20" s="56"/>
      <c r="H20" s="56"/>
      <c r="I20" s="56"/>
      <c r="J20" s="56"/>
      <c r="K20" s="56"/>
    </row>
    <row r="21" spans="1:11" x14ac:dyDescent="0.25">
      <c r="A21" s="56"/>
      <c r="B21" s="56"/>
      <c r="C21" s="56"/>
      <c r="D21" s="56"/>
      <c r="E21" s="56"/>
      <c r="F21" s="66"/>
      <c r="G21" s="56"/>
      <c r="H21" s="56"/>
      <c r="I21" s="56"/>
      <c r="J21" s="56"/>
      <c r="K21" s="56"/>
    </row>
    <row r="22" spans="1:11" x14ac:dyDescent="0.25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</row>
    <row r="23" spans="1:11" x14ac:dyDescent="0.25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</row>
    <row r="24" spans="1:11" x14ac:dyDescent="0.25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</row>
    <row r="25" spans="1:11" x14ac:dyDescent="0.25">
      <c r="A25" s="30" t="s">
        <v>255</v>
      </c>
      <c r="B25" s="30"/>
      <c r="C25" s="30"/>
      <c r="D25" s="30"/>
      <c r="E25" s="30"/>
      <c r="F25" s="30"/>
      <c r="G25" s="56"/>
      <c r="H25" s="56"/>
      <c r="I25" s="56"/>
      <c r="J25" s="56"/>
      <c r="K25" s="56"/>
    </row>
    <row r="26" spans="1:11" x14ac:dyDescent="0.25">
      <c r="A26" s="30" t="s">
        <v>256</v>
      </c>
      <c r="B26" s="30"/>
      <c r="C26" s="30"/>
      <c r="D26" s="30"/>
      <c r="E26" s="30"/>
      <c r="F26" s="30"/>
      <c r="G26" s="56"/>
      <c r="H26" s="56"/>
      <c r="I26" s="56"/>
      <c r="J26" s="56"/>
      <c r="K26" s="56"/>
    </row>
    <row r="27" spans="1:11" x14ac:dyDescent="0.25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</row>
    <row r="28" spans="1:11" x14ac:dyDescent="0.25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</row>
    <row r="29" spans="1:11" x14ac:dyDescent="0.25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1:11" x14ac:dyDescent="0.25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</row>
    <row r="31" spans="1:11" x14ac:dyDescent="0.25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</row>
    <row r="32" spans="1:11" x14ac:dyDescent="0.25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</row>
    <row r="33" spans="1:11" x14ac:dyDescent="0.25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</row>
  </sheetData>
  <mergeCells count="3">
    <mergeCell ref="A5:F5"/>
    <mergeCell ref="A6:F6"/>
    <mergeCell ref="A7:F7"/>
  </mergeCells>
  <printOptions horizontalCentered="1"/>
  <pageMargins left="0.98425196850393704" right="0.98425196850393704" top="0.98425196850393704" bottom="0.98425196850393704" header="0.51181102362204722" footer="0.51181102362204722"/>
  <pageSetup paperSize="5" scale="85" fitToWidth="0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K124"/>
  <sheetViews>
    <sheetView view="pageLayout" topLeftCell="A94" zoomScale="75" zoomScaleNormal="100" zoomScalePageLayoutView="75" workbookViewId="0">
      <selection activeCell="F30" sqref="F30"/>
    </sheetView>
  </sheetViews>
  <sheetFormatPr baseColWidth="10" defaultRowHeight="15.75" x14ac:dyDescent="0.25"/>
  <cols>
    <col min="1" max="1" width="49.85546875" style="1" customWidth="1"/>
    <col min="2" max="2" width="15.140625" style="1" customWidth="1"/>
    <col min="3" max="3" width="31" style="1" customWidth="1"/>
    <col min="4" max="4" width="14.85546875" style="1" customWidth="1"/>
    <col min="5" max="5" width="17.28515625" style="1" bestFit="1" customWidth="1"/>
    <col min="6" max="6" width="17.28515625" style="1" customWidth="1"/>
    <col min="7" max="7" width="14.42578125" style="1" customWidth="1"/>
    <col min="8" max="8" width="15.28515625" style="1" customWidth="1"/>
    <col min="9" max="254" width="11.42578125" style="1"/>
    <col min="255" max="255" width="49.85546875" style="1" customWidth="1"/>
    <col min="256" max="256" width="15.140625" style="1" customWidth="1"/>
    <col min="257" max="257" width="31" style="1" customWidth="1"/>
    <col min="258" max="258" width="14.85546875" style="1" customWidth="1"/>
    <col min="259" max="259" width="12.42578125" style="1" customWidth="1"/>
    <col min="260" max="260" width="13.85546875" style="1" customWidth="1"/>
    <col min="261" max="261" width="14.28515625" style="1" customWidth="1"/>
    <col min="262" max="262" width="17.28515625" style="1" bestFit="1" customWidth="1"/>
    <col min="263" max="263" width="14.42578125" style="1" customWidth="1"/>
    <col min="264" max="264" width="15.28515625" style="1" customWidth="1"/>
    <col min="265" max="510" width="11.42578125" style="1"/>
    <col min="511" max="511" width="49.85546875" style="1" customWidth="1"/>
    <col min="512" max="512" width="15.140625" style="1" customWidth="1"/>
    <col min="513" max="513" width="31" style="1" customWidth="1"/>
    <col min="514" max="514" width="14.85546875" style="1" customWidth="1"/>
    <col min="515" max="515" width="12.42578125" style="1" customWidth="1"/>
    <col min="516" max="516" width="13.85546875" style="1" customWidth="1"/>
    <col min="517" max="517" width="14.28515625" style="1" customWidth="1"/>
    <col min="518" max="518" width="17.28515625" style="1" bestFit="1" customWidth="1"/>
    <col min="519" max="519" width="14.42578125" style="1" customWidth="1"/>
    <col min="520" max="520" width="15.28515625" style="1" customWidth="1"/>
    <col min="521" max="766" width="11.42578125" style="1"/>
    <col min="767" max="767" width="49.85546875" style="1" customWidth="1"/>
    <col min="768" max="768" width="15.140625" style="1" customWidth="1"/>
    <col min="769" max="769" width="31" style="1" customWidth="1"/>
    <col min="770" max="770" width="14.85546875" style="1" customWidth="1"/>
    <col min="771" max="771" width="12.42578125" style="1" customWidth="1"/>
    <col min="772" max="772" width="13.85546875" style="1" customWidth="1"/>
    <col min="773" max="773" width="14.28515625" style="1" customWidth="1"/>
    <col min="774" max="774" width="17.28515625" style="1" bestFit="1" customWidth="1"/>
    <col min="775" max="775" width="14.42578125" style="1" customWidth="1"/>
    <col min="776" max="776" width="15.28515625" style="1" customWidth="1"/>
    <col min="777" max="1022" width="11.42578125" style="1"/>
    <col min="1023" max="1023" width="49.85546875" style="1" customWidth="1"/>
    <col min="1024" max="1024" width="15.140625" style="1" customWidth="1"/>
    <col min="1025" max="1025" width="31" style="1" customWidth="1"/>
    <col min="1026" max="1026" width="14.85546875" style="1" customWidth="1"/>
    <col min="1027" max="1027" width="12.42578125" style="1" customWidth="1"/>
    <col min="1028" max="1028" width="13.85546875" style="1" customWidth="1"/>
    <col min="1029" max="1029" width="14.28515625" style="1" customWidth="1"/>
    <col min="1030" max="1030" width="17.28515625" style="1" bestFit="1" customWidth="1"/>
    <col min="1031" max="1031" width="14.42578125" style="1" customWidth="1"/>
    <col min="1032" max="1032" width="15.28515625" style="1" customWidth="1"/>
    <col min="1033" max="1278" width="11.42578125" style="1"/>
    <col min="1279" max="1279" width="49.85546875" style="1" customWidth="1"/>
    <col min="1280" max="1280" width="15.140625" style="1" customWidth="1"/>
    <col min="1281" max="1281" width="31" style="1" customWidth="1"/>
    <col min="1282" max="1282" width="14.85546875" style="1" customWidth="1"/>
    <col min="1283" max="1283" width="12.42578125" style="1" customWidth="1"/>
    <col min="1284" max="1284" width="13.85546875" style="1" customWidth="1"/>
    <col min="1285" max="1285" width="14.28515625" style="1" customWidth="1"/>
    <col min="1286" max="1286" width="17.28515625" style="1" bestFit="1" customWidth="1"/>
    <col min="1287" max="1287" width="14.42578125" style="1" customWidth="1"/>
    <col min="1288" max="1288" width="15.28515625" style="1" customWidth="1"/>
    <col min="1289" max="1534" width="11.42578125" style="1"/>
    <col min="1535" max="1535" width="49.85546875" style="1" customWidth="1"/>
    <col min="1536" max="1536" width="15.140625" style="1" customWidth="1"/>
    <col min="1537" max="1537" width="31" style="1" customWidth="1"/>
    <col min="1538" max="1538" width="14.85546875" style="1" customWidth="1"/>
    <col min="1539" max="1539" width="12.42578125" style="1" customWidth="1"/>
    <col min="1540" max="1540" width="13.85546875" style="1" customWidth="1"/>
    <col min="1541" max="1541" width="14.28515625" style="1" customWidth="1"/>
    <col min="1542" max="1542" width="17.28515625" style="1" bestFit="1" customWidth="1"/>
    <col min="1543" max="1543" width="14.42578125" style="1" customWidth="1"/>
    <col min="1544" max="1544" width="15.28515625" style="1" customWidth="1"/>
    <col min="1545" max="1790" width="11.42578125" style="1"/>
    <col min="1791" max="1791" width="49.85546875" style="1" customWidth="1"/>
    <col min="1792" max="1792" width="15.140625" style="1" customWidth="1"/>
    <col min="1793" max="1793" width="31" style="1" customWidth="1"/>
    <col min="1794" max="1794" width="14.85546875" style="1" customWidth="1"/>
    <col min="1795" max="1795" width="12.42578125" style="1" customWidth="1"/>
    <col min="1796" max="1796" width="13.85546875" style="1" customWidth="1"/>
    <col min="1797" max="1797" width="14.28515625" style="1" customWidth="1"/>
    <col min="1798" max="1798" width="17.28515625" style="1" bestFit="1" customWidth="1"/>
    <col min="1799" max="1799" width="14.42578125" style="1" customWidth="1"/>
    <col min="1800" max="1800" width="15.28515625" style="1" customWidth="1"/>
    <col min="1801" max="2046" width="11.42578125" style="1"/>
    <col min="2047" max="2047" width="49.85546875" style="1" customWidth="1"/>
    <col min="2048" max="2048" width="15.140625" style="1" customWidth="1"/>
    <col min="2049" max="2049" width="31" style="1" customWidth="1"/>
    <col min="2050" max="2050" width="14.85546875" style="1" customWidth="1"/>
    <col min="2051" max="2051" width="12.42578125" style="1" customWidth="1"/>
    <col min="2052" max="2052" width="13.85546875" style="1" customWidth="1"/>
    <col min="2053" max="2053" width="14.28515625" style="1" customWidth="1"/>
    <col min="2054" max="2054" width="17.28515625" style="1" bestFit="1" customWidth="1"/>
    <col min="2055" max="2055" width="14.42578125" style="1" customWidth="1"/>
    <col min="2056" max="2056" width="15.28515625" style="1" customWidth="1"/>
    <col min="2057" max="2302" width="11.42578125" style="1"/>
    <col min="2303" max="2303" width="49.85546875" style="1" customWidth="1"/>
    <col min="2304" max="2304" width="15.140625" style="1" customWidth="1"/>
    <col min="2305" max="2305" width="31" style="1" customWidth="1"/>
    <col min="2306" max="2306" width="14.85546875" style="1" customWidth="1"/>
    <col min="2307" max="2307" width="12.42578125" style="1" customWidth="1"/>
    <col min="2308" max="2308" width="13.85546875" style="1" customWidth="1"/>
    <col min="2309" max="2309" width="14.28515625" style="1" customWidth="1"/>
    <col min="2310" max="2310" width="17.28515625" style="1" bestFit="1" customWidth="1"/>
    <col min="2311" max="2311" width="14.42578125" style="1" customWidth="1"/>
    <col min="2312" max="2312" width="15.28515625" style="1" customWidth="1"/>
    <col min="2313" max="2558" width="11.42578125" style="1"/>
    <col min="2559" max="2559" width="49.85546875" style="1" customWidth="1"/>
    <col min="2560" max="2560" width="15.140625" style="1" customWidth="1"/>
    <col min="2561" max="2561" width="31" style="1" customWidth="1"/>
    <col min="2562" max="2562" width="14.85546875" style="1" customWidth="1"/>
    <col min="2563" max="2563" width="12.42578125" style="1" customWidth="1"/>
    <col min="2564" max="2564" width="13.85546875" style="1" customWidth="1"/>
    <col min="2565" max="2565" width="14.28515625" style="1" customWidth="1"/>
    <col min="2566" max="2566" width="17.28515625" style="1" bestFit="1" customWidth="1"/>
    <col min="2567" max="2567" width="14.42578125" style="1" customWidth="1"/>
    <col min="2568" max="2568" width="15.28515625" style="1" customWidth="1"/>
    <col min="2569" max="2814" width="11.42578125" style="1"/>
    <col min="2815" max="2815" width="49.85546875" style="1" customWidth="1"/>
    <col min="2816" max="2816" width="15.140625" style="1" customWidth="1"/>
    <col min="2817" max="2817" width="31" style="1" customWidth="1"/>
    <col min="2818" max="2818" width="14.85546875" style="1" customWidth="1"/>
    <col min="2819" max="2819" width="12.42578125" style="1" customWidth="1"/>
    <col min="2820" max="2820" width="13.85546875" style="1" customWidth="1"/>
    <col min="2821" max="2821" width="14.28515625" style="1" customWidth="1"/>
    <col min="2822" max="2822" width="17.28515625" style="1" bestFit="1" customWidth="1"/>
    <col min="2823" max="2823" width="14.42578125" style="1" customWidth="1"/>
    <col min="2824" max="2824" width="15.28515625" style="1" customWidth="1"/>
    <col min="2825" max="3070" width="11.42578125" style="1"/>
    <col min="3071" max="3071" width="49.85546875" style="1" customWidth="1"/>
    <col min="3072" max="3072" width="15.140625" style="1" customWidth="1"/>
    <col min="3073" max="3073" width="31" style="1" customWidth="1"/>
    <col min="3074" max="3074" width="14.85546875" style="1" customWidth="1"/>
    <col min="3075" max="3075" width="12.42578125" style="1" customWidth="1"/>
    <col min="3076" max="3076" width="13.85546875" style="1" customWidth="1"/>
    <col min="3077" max="3077" width="14.28515625" style="1" customWidth="1"/>
    <col min="3078" max="3078" width="17.28515625" style="1" bestFit="1" customWidth="1"/>
    <col min="3079" max="3079" width="14.42578125" style="1" customWidth="1"/>
    <col min="3080" max="3080" width="15.28515625" style="1" customWidth="1"/>
    <col min="3081" max="3326" width="11.42578125" style="1"/>
    <col min="3327" max="3327" width="49.85546875" style="1" customWidth="1"/>
    <col min="3328" max="3328" width="15.140625" style="1" customWidth="1"/>
    <col min="3329" max="3329" width="31" style="1" customWidth="1"/>
    <col min="3330" max="3330" width="14.85546875" style="1" customWidth="1"/>
    <col min="3331" max="3331" width="12.42578125" style="1" customWidth="1"/>
    <col min="3332" max="3332" width="13.85546875" style="1" customWidth="1"/>
    <col min="3333" max="3333" width="14.28515625" style="1" customWidth="1"/>
    <col min="3334" max="3334" width="17.28515625" style="1" bestFit="1" customWidth="1"/>
    <col min="3335" max="3335" width="14.42578125" style="1" customWidth="1"/>
    <col min="3336" max="3336" width="15.28515625" style="1" customWidth="1"/>
    <col min="3337" max="3582" width="11.42578125" style="1"/>
    <col min="3583" max="3583" width="49.85546875" style="1" customWidth="1"/>
    <col min="3584" max="3584" width="15.140625" style="1" customWidth="1"/>
    <col min="3585" max="3585" width="31" style="1" customWidth="1"/>
    <col min="3586" max="3586" width="14.85546875" style="1" customWidth="1"/>
    <col min="3587" max="3587" width="12.42578125" style="1" customWidth="1"/>
    <col min="3588" max="3588" width="13.85546875" style="1" customWidth="1"/>
    <col min="3589" max="3589" width="14.28515625" style="1" customWidth="1"/>
    <col min="3590" max="3590" width="17.28515625" style="1" bestFit="1" customWidth="1"/>
    <col min="3591" max="3591" width="14.42578125" style="1" customWidth="1"/>
    <col min="3592" max="3592" width="15.28515625" style="1" customWidth="1"/>
    <col min="3593" max="3838" width="11.42578125" style="1"/>
    <col min="3839" max="3839" width="49.85546875" style="1" customWidth="1"/>
    <col min="3840" max="3840" width="15.140625" style="1" customWidth="1"/>
    <col min="3841" max="3841" width="31" style="1" customWidth="1"/>
    <col min="3842" max="3842" width="14.85546875" style="1" customWidth="1"/>
    <col min="3843" max="3843" width="12.42578125" style="1" customWidth="1"/>
    <col min="3844" max="3844" width="13.85546875" style="1" customWidth="1"/>
    <col min="3845" max="3845" width="14.28515625" style="1" customWidth="1"/>
    <col min="3846" max="3846" width="17.28515625" style="1" bestFit="1" customWidth="1"/>
    <col min="3847" max="3847" width="14.42578125" style="1" customWidth="1"/>
    <col min="3848" max="3848" width="15.28515625" style="1" customWidth="1"/>
    <col min="3849" max="4094" width="11.42578125" style="1"/>
    <col min="4095" max="4095" width="49.85546875" style="1" customWidth="1"/>
    <col min="4096" max="4096" width="15.140625" style="1" customWidth="1"/>
    <col min="4097" max="4097" width="31" style="1" customWidth="1"/>
    <col min="4098" max="4098" width="14.85546875" style="1" customWidth="1"/>
    <col min="4099" max="4099" width="12.42578125" style="1" customWidth="1"/>
    <col min="4100" max="4100" width="13.85546875" style="1" customWidth="1"/>
    <col min="4101" max="4101" width="14.28515625" style="1" customWidth="1"/>
    <col min="4102" max="4102" width="17.28515625" style="1" bestFit="1" customWidth="1"/>
    <col min="4103" max="4103" width="14.42578125" style="1" customWidth="1"/>
    <col min="4104" max="4104" width="15.28515625" style="1" customWidth="1"/>
    <col min="4105" max="4350" width="11.42578125" style="1"/>
    <col min="4351" max="4351" width="49.85546875" style="1" customWidth="1"/>
    <col min="4352" max="4352" width="15.140625" style="1" customWidth="1"/>
    <col min="4353" max="4353" width="31" style="1" customWidth="1"/>
    <col min="4354" max="4354" width="14.85546875" style="1" customWidth="1"/>
    <col min="4355" max="4355" width="12.42578125" style="1" customWidth="1"/>
    <col min="4356" max="4356" width="13.85546875" style="1" customWidth="1"/>
    <col min="4357" max="4357" width="14.28515625" style="1" customWidth="1"/>
    <col min="4358" max="4358" width="17.28515625" style="1" bestFit="1" customWidth="1"/>
    <col min="4359" max="4359" width="14.42578125" style="1" customWidth="1"/>
    <col min="4360" max="4360" width="15.28515625" style="1" customWidth="1"/>
    <col min="4361" max="4606" width="11.42578125" style="1"/>
    <col min="4607" max="4607" width="49.85546875" style="1" customWidth="1"/>
    <col min="4608" max="4608" width="15.140625" style="1" customWidth="1"/>
    <col min="4609" max="4609" width="31" style="1" customWidth="1"/>
    <col min="4610" max="4610" width="14.85546875" style="1" customWidth="1"/>
    <col min="4611" max="4611" width="12.42578125" style="1" customWidth="1"/>
    <col min="4612" max="4612" width="13.85546875" style="1" customWidth="1"/>
    <col min="4613" max="4613" width="14.28515625" style="1" customWidth="1"/>
    <col min="4614" max="4614" width="17.28515625" style="1" bestFit="1" customWidth="1"/>
    <col min="4615" max="4615" width="14.42578125" style="1" customWidth="1"/>
    <col min="4616" max="4616" width="15.28515625" style="1" customWidth="1"/>
    <col min="4617" max="4862" width="11.42578125" style="1"/>
    <col min="4863" max="4863" width="49.85546875" style="1" customWidth="1"/>
    <col min="4864" max="4864" width="15.140625" style="1" customWidth="1"/>
    <col min="4865" max="4865" width="31" style="1" customWidth="1"/>
    <col min="4866" max="4866" width="14.85546875" style="1" customWidth="1"/>
    <col min="4867" max="4867" width="12.42578125" style="1" customWidth="1"/>
    <col min="4868" max="4868" width="13.85546875" style="1" customWidth="1"/>
    <col min="4869" max="4869" width="14.28515625" style="1" customWidth="1"/>
    <col min="4870" max="4870" width="17.28515625" style="1" bestFit="1" customWidth="1"/>
    <col min="4871" max="4871" width="14.42578125" style="1" customWidth="1"/>
    <col min="4872" max="4872" width="15.28515625" style="1" customWidth="1"/>
    <col min="4873" max="5118" width="11.42578125" style="1"/>
    <col min="5119" max="5119" width="49.85546875" style="1" customWidth="1"/>
    <col min="5120" max="5120" width="15.140625" style="1" customWidth="1"/>
    <col min="5121" max="5121" width="31" style="1" customWidth="1"/>
    <col min="5122" max="5122" width="14.85546875" style="1" customWidth="1"/>
    <col min="5123" max="5123" width="12.42578125" style="1" customWidth="1"/>
    <col min="5124" max="5124" width="13.85546875" style="1" customWidth="1"/>
    <col min="5125" max="5125" width="14.28515625" style="1" customWidth="1"/>
    <col min="5126" max="5126" width="17.28515625" style="1" bestFit="1" customWidth="1"/>
    <col min="5127" max="5127" width="14.42578125" style="1" customWidth="1"/>
    <col min="5128" max="5128" width="15.28515625" style="1" customWidth="1"/>
    <col min="5129" max="5374" width="11.42578125" style="1"/>
    <col min="5375" max="5375" width="49.85546875" style="1" customWidth="1"/>
    <col min="5376" max="5376" width="15.140625" style="1" customWidth="1"/>
    <col min="5377" max="5377" width="31" style="1" customWidth="1"/>
    <col min="5378" max="5378" width="14.85546875" style="1" customWidth="1"/>
    <col min="5379" max="5379" width="12.42578125" style="1" customWidth="1"/>
    <col min="5380" max="5380" width="13.85546875" style="1" customWidth="1"/>
    <col min="5381" max="5381" width="14.28515625" style="1" customWidth="1"/>
    <col min="5382" max="5382" width="17.28515625" style="1" bestFit="1" customWidth="1"/>
    <col min="5383" max="5383" width="14.42578125" style="1" customWidth="1"/>
    <col min="5384" max="5384" width="15.28515625" style="1" customWidth="1"/>
    <col min="5385" max="5630" width="11.42578125" style="1"/>
    <col min="5631" max="5631" width="49.85546875" style="1" customWidth="1"/>
    <col min="5632" max="5632" width="15.140625" style="1" customWidth="1"/>
    <col min="5633" max="5633" width="31" style="1" customWidth="1"/>
    <col min="5634" max="5634" width="14.85546875" style="1" customWidth="1"/>
    <col min="5635" max="5635" width="12.42578125" style="1" customWidth="1"/>
    <col min="5636" max="5636" width="13.85546875" style="1" customWidth="1"/>
    <col min="5637" max="5637" width="14.28515625" style="1" customWidth="1"/>
    <col min="5638" max="5638" width="17.28515625" style="1" bestFit="1" customWidth="1"/>
    <col min="5639" max="5639" width="14.42578125" style="1" customWidth="1"/>
    <col min="5640" max="5640" width="15.28515625" style="1" customWidth="1"/>
    <col min="5641" max="5886" width="11.42578125" style="1"/>
    <col min="5887" max="5887" width="49.85546875" style="1" customWidth="1"/>
    <col min="5888" max="5888" width="15.140625" style="1" customWidth="1"/>
    <col min="5889" max="5889" width="31" style="1" customWidth="1"/>
    <col min="5890" max="5890" width="14.85546875" style="1" customWidth="1"/>
    <col min="5891" max="5891" width="12.42578125" style="1" customWidth="1"/>
    <col min="5892" max="5892" width="13.85546875" style="1" customWidth="1"/>
    <col min="5893" max="5893" width="14.28515625" style="1" customWidth="1"/>
    <col min="5894" max="5894" width="17.28515625" style="1" bestFit="1" customWidth="1"/>
    <col min="5895" max="5895" width="14.42578125" style="1" customWidth="1"/>
    <col min="5896" max="5896" width="15.28515625" style="1" customWidth="1"/>
    <col min="5897" max="6142" width="11.42578125" style="1"/>
    <col min="6143" max="6143" width="49.85546875" style="1" customWidth="1"/>
    <col min="6144" max="6144" width="15.140625" style="1" customWidth="1"/>
    <col min="6145" max="6145" width="31" style="1" customWidth="1"/>
    <col min="6146" max="6146" width="14.85546875" style="1" customWidth="1"/>
    <col min="6147" max="6147" width="12.42578125" style="1" customWidth="1"/>
    <col min="6148" max="6148" width="13.85546875" style="1" customWidth="1"/>
    <col min="6149" max="6149" width="14.28515625" style="1" customWidth="1"/>
    <col min="6150" max="6150" width="17.28515625" style="1" bestFit="1" customWidth="1"/>
    <col min="6151" max="6151" width="14.42578125" style="1" customWidth="1"/>
    <col min="6152" max="6152" width="15.28515625" style="1" customWidth="1"/>
    <col min="6153" max="6398" width="11.42578125" style="1"/>
    <col min="6399" max="6399" width="49.85546875" style="1" customWidth="1"/>
    <col min="6400" max="6400" width="15.140625" style="1" customWidth="1"/>
    <col min="6401" max="6401" width="31" style="1" customWidth="1"/>
    <col min="6402" max="6402" width="14.85546875" style="1" customWidth="1"/>
    <col min="6403" max="6403" width="12.42578125" style="1" customWidth="1"/>
    <col min="6404" max="6404" width="13.85546875" style="1" customWidth="1"/>
    <col min="6405" max="6405" width="14.28515625" style="1" customWidth="1"/>
    <col min="6406" max="6406" width="17.28515625" style="1" bestFit="1" customWidth="1"/>
    <col min="6407" max="6407" width="14.42578125" style="1" customWidth="1"/>
    <col min="6408" max="6408" width="15.28515625" style="1" customWidth="1"/>
    <col min="6409" max="6654" width="11.42578125" style="1"/>
    <col min="6655" max="6655" width="49.85546875" style="1" customWidth="1"/>
    <col min="6656" max="6656" width="15.140625" style="1" customWidth="1"/>
    <col min="6657" max="6657" width="31" style="1" customWidth="1"/>
    <col min="6658" max="6658" width="14.85546875" style="1" customWidth="1"/>
    <col min="6659" max="6659" width="12.42578125" style="1" customWidth="1"/>
    <col min="6660" max="6660" width="13.85546875" style="1" customWidth="1"/>
    <col min="6661" max="6661" width="14.28515625" style="1" customWidth="1"/>
    <col min="6662" max="6662" width="17.28515625" style="1" bestFit="1" customWidth="1"/>
    <col min="6663" max="6663" width="14.42578125" style="1" customWidth="1"/>
    <col min="6664" max="6664" width="15.28515625" style="1" customWidth="1"/>
    <col min="6665" max="6910" width="11.42578125" style="1"/>
    <col min="6911" max="6911" width="49.85546875" style="1" customWidth="1"/>
    <col min="6912" max="6912" width="15.140625" style="1" customWidth="1"/>
    <col min="6913" max="6913" width="31" style="1" customWidth="1"/>
    <col min="6914" max="6914" width="14.85546875" style="1" customWidth="1"/>
    <col min="6915" max="6915" width="12.42578125" style="1" customWidth="1"/>
    <col min="6916" max="6916" width="13.85546875" style="1" customWidth="1"/>
    <col min="6917" max="6917" width="14.28515625" style="1" customWidth="1"/>
    <col min="6918" max="6918" width="17.28515625" style="1" bestFit="1" customWidth="1"/>
    <col min="6919" max="6919" width="14.42578125" style="1" customWidth="1"/>
    <col min="6920" max="6920" width="15.28515625" style="1" customWidth="1"/>
    <col min="6921" max="7166" width="11.42578125" style="1"/>
    <col min="7167" max="7167" width="49.85546875" style="1" customWidth="1"/>
    <col min="7168" max="7168" width="15.140625" style="1" customWidth="1"/>
    <col min="7169" max="7169" width="31" style="1" customWidth="1"/>
    <col min="7170" max="7170" width="14.85546875" style="1" customWidth="1"/>
    <col min="7171" max="7171" width="12.42578125" style="1" customWidth="1"/>
    <col min="7172" max="7172" width="13.85546875" style="1" customWidth="1"/>
    <col min="7173" max="7173" width="14.28515625" style="1" customWidth="1"/>
    <col min="7174" max="7174" width="17.28515625" style="1" bestFit="1" customWidth="1"/>
    <col min="7175" max="7175" width="14.42578125" style="1" customWidth="1"/>
    <col min="7176" max="7176" width="15.28515625" style="1" customWidth="1"/>
    <col min="7177" max="7422" width="11.42578125" style="1"/>
    <col min="7423" max="7423" width="49.85546875" style="1" customWidth="1"/>
    <col min="7424" max="7424" width="15.140625" style="1" customWidth="1"/>
    <col min="7425" max="7425" width="31" style="1" customWidth="1"/>
    <col min="7426" max="7426" width="14.85546875" style="1" customWidth="1"/>
    <col min="7427" max="7427" width="12.42578125" style="1" customWidth="1"/>
    <col min="7428" max="7428" width="13.85546875" style="1" customWidth="1"/>
    <col min="7429" max="7429" width="14.28515625" style="1" customWidth="1"/>
    <col min="7430" max="7430" width="17.28515625" style="1" bestFit="1" customWidth="1"/>
    <col min="7431" max="7431" width="14.42578125" style="1" customWidth="1"/>
    <col min="7432" max="7432" width="15.28515625" style="1" customWidth="1"/>
    <col min="7433" max="7678" width="11.42578125" style="1"/>
    <col min="7679" max="7679" width="49.85546875" style="1" customWidth="1"/>
    <col min="7680" max="7680" width="15.140625" style="1" customWidth="1"/>
    <col min="7681" max="7681" width="31" style="1" customWidth="1"/>
    <col min="7682" max="7682" width="14.85546875" style="1" customWidth="1"/>
    <col min="7683" max="7683" width="12.42578125" style="1" customWidth="1"/>
    <col min="7684" max="7684" width="13.85546875" style="1" customWidth="1"/>
    <col min="7685" max="7685" width="14.28515625" style="1" customWidth="1"/>
    <col min="7686" max="7686" width="17.28515625" style="1" bestFit="1" customWidth="1"/>
    <col min="7687" max="7687" width="14.42578125" style="1" customWidth="1"/>
    <col min="7688" max="7688" width="15.28515625" style="1" customWidth="1"/>
    <col min="7689" max="7934" width="11.42578125" style="1"/>
    <col min="7935" max="7935" width="49.85546875" style="1" customWidth="1"/>
    <col min="7936" max="7936" width="15.140625" style="1" customWidth="1"/>
    <col min="7937" max="7937" width="31" style="1" customWidth="1"/>
    <col min="7938" max="7938" width="14.85546875" style="1" customWidth="1"/>
    <col min="7939" max="7939" width="12.42578125" style="1" customWidth="1"/>
    <col min="7940" max="7940" width="13.85546875" style="1" customWidth="1"/>
    <col min="7941" max="7941" width="14.28515625" style="1" customWidth="1"/>
    <col min="7942" max="7942" width="17.28515625" style="1" bestFit="1" customWidth="1"/>
    <col min="7943" max="7943" width="14.42578125" style="1" customWidth="1"/>
    <col min="7944" max="7944" width="15.28515625" style="1" customWidth="1"/>
    <col min="7945" max="8190" width="11.42578125" style="1"/>
    <col min="8191" max="8191" width="49.85546875" style="1" customWidth="1"/>
    <col min="8192" max="8192" width="15.140625" style="1" customWidth="1"/>
    <col min="8193" max="8193" width="31" style="1" customWidth="1"/>
    <col min="8194" max="8194" width="14.85546875" style="1" customWidth="1"/>
    <col min="8195" max="8195" width="12.42578125" style="1" customWidth="1"/>
    <col min="8196" max="8196" width="13.85546875" style="1" customWidth="1"/>
    <col min="8197" max="8197" width="14.28515625" style="1" customWidth="1"/>
    <col min="8198" max="8198" width="17.28515625" style="1" bestFit="1" customWidth="1"/>
    <col min="8199" max="8199" width="14.42578125" style="1" customWidth="1"/>
    <col min="8200" max="8200" width="15.28515625" style="1" customWidth="1"/>
    <col min="8201" max="8446" width="11.42578125" style="1"/>
    <col min="8447" max="8447" width="49.85546875" style="1" customWidth="1"/>
    <col min="8448" max="8448" width="15.140625" style="1" customWidth="1"/>
    <col min="8449" max="8449" width="31" style="1" customWidth="1"/>
    <col min="8450" max="8450" width="14.85546875" style="1" customWidth="1"/>
    <col min="8451" max="8451" width="12.42578125" style="1" customWidth="1"/>
    <col min="8452" max="8452" width="13.85546875" style="1" customWidth="1"/>
    <col min="8453" max="8453" width="14.28515625" style="1" customWidth="1"/>
    <col min="8454" max="8454" width="17.28515625" style="1" bestFit="1" customWidth="1"/>
    <col min="8455" max="8455" width="14.42578125" style="1" customWidth="1"/>
    <col min="8456" max="8456" width="15.28515625" style="1" customWidth="1"/>
    <col min="8457" max="8702" width="11.42578125" style="1"/>
    <col min="8703" max="8703" width="49.85546875" style="1" customWidth="1"/>
    <col min="8704" max="8704" width="15.140625" style="1" customWidth="1"/>
    <col min="8705" max="8705" width="31" style="1" customWidth="1"/>
    <col min="8706" max="8706" width="14.85546875" style="1" customWidth="1"/>
    <col min="8707" max="8707" width="12.42578125" style="1" customWidth="1"/>
    <col min="8708" max="8708" width="13.85546875" style="1" customWidth="1"/>
    <col min="8709" max="8709" width="14.28515625" style="1" customWidth="1"/>
    <col min="8710" max="8710" width="17.28515625" style="1" bestFit="1" customWidth="1"/>
    <col min="8711" max="8711" width="14.42578125" style="1" customWidth="1"/>
    <col min="8712" max="8712" width="15.28515625" style="1" customWidth="1"/>
    <col min="8713" max="8958" width="11.42578125" style="1"/>
    <col min="8959" max="8959" width="49.85546875" style="1" customWidth="1"/>
    <col min="8960" max="8960" width="15.140625" style="1" customWidth="1"/>
    <col min="8961" max="8961" width="31" style="1" customWidth="1"/>
    <col min="8962" max="8962" width="14.85546875" style="1" customWidth="1"/>
    <col min="8963" max="8963" width="12.42578125" style="1" customWidth="1"/>
    <col min="8964" max="8964" width="13.85546875" style="1" customWidth="1"/>
    <col min="8965" max="8965" width="14.28515625" style="1" customWidth="1"/>
    <col min="8966" max="8966" width="17.28515625" style="1" bestFit="1" customWidth="1"/>
    <col min="8967" max="8967" width="14.42578125" style="1" customWidth="1"/>
    <col min="8968" max="8968" width="15.28515625" style="1" customWidth="1"/>
    <col min="8969" max="9214" width="11.42578125" style="1"/>
    <col min="9215" max="9215" width="49.85546875" style="1" customWidth="1"/>
    <col min="9216" max="9216" width="15.140625" style="1" customWidth="1"/>
    <col min="9217" max="9217" width="31" style="1" customWidth="1"/>
    <col min="9218" max="9218" width="14.85546875" style="1" customWidth="1"/>
    <col min="9219" max="9219" width="12.42578125" style="1" customWidth="1"/>
    <col min="9220" max="9220" width="13.85546875" style="1" customWidth="1"/>
    <col min="9221" max="9221" width="14.28515625" style="1" customWidth="1"/>
    <col min="9222" max="9222" width="17.28515625" style="1" bestFit="1" customWidth="1"/>
    <col min="9223" max="9223" width="14.42578125" style="1" customWidth="1"/>
    <col min="9224" max="9224" width="15.28515625" style="1" customWidth="1"/>
    <col min="9225" max="9470" width="11.42578125" style="1"/>
    <col min="9471" max="9471" width="49.85546875" style="1" customWidth="1"/>
    <col min="9472" max="9472" width="15.140625" style="1" customWidth="1"/>
    <col min="9473" max="9473" width="31" style="1" customWidth="1"/>
    <col min="9474" max="9474" width="14.85546875" style="1" customWidth="1"/>
    <col min="9475" max="9475" width="12.42578125" style="1" customWidth="1"/>
    <col min="9476" max="9476" width="13.85546875" style="1" customWidth="1"/>
    <col min="9477" max="9477" width="14.28515625" style="1" customWidth="1"/>
    <col min="9478" max="9478" width="17.28515625" style="1" bestFit="1" customWidth="1"/>
    <col min="9479" max="9479" width="14.42578125" style="1" customWidth="1"/>
    <col min="9480" max="9480" width="15.28515625" style="1" customWidth="1"/>
    <col min="9481" max="9726" width="11.42578125" style="1"/>
    <col min="9727" max="9727" width="49.85546875" style="1" customWidth="1"/>
    <col min="9728" max="9728" width="15.140625" style="1" customWidth="1"/>
    <col min="9729" max="9729" width="31" style="1" customWidth="1"/>
    <col min="9730" max="9730" width="14.85546875" style="1" customWidth="1"/>
    <col min="9731" max="9731" width="12.42578125" style="1" customWidth="1"/>
    <col min="9732" max="9732" width="13.85546875" style="1" customWidth="1"/>
    <col min="9733" max="9733" width="14.28515625" style="1" customWidth="1"/>
    <col min="9734" max="9734" width="17.28515625" style="1" bestFit="1" customWidth="1"/>
    <col min="9735" max="9735" width="14.42578125" style="1" customWidth="1"/>
    <col min="9736" max="9736" width="15.28515625" style="1" customWidth="1"/>
    <col min="9737" max="9982" width="11.42578125" style="1"/>
    <col min="9983" max="9983" width="49.85546875" style="1" customWidth="1"/>
    <col min="9984" max="9984" width="15.140625" style="1" customWidth="1"/>
    <col min="9985" max="9985" width="31" style="1" customWidth="1"/>
    <col min="9986" max="9986" width="14.85546875" style="1" customWidth="1"/>
    <col min="9987" max="9987" width="12.42578125" style="1" customWidth="1"/>
    <col min="9988" max="9988" width="13.85546875" style="1" customWidth="1"/>
    <col min="9989" max="9989" width="14.28515625" style="1" customWidth="1"/>
    <col min="9990" max="9990" width="17.28515625" style="1" bestFit="1" customWidth="1"/>
    <col min="9991" max="9991" width="14.42578125" style="1" customWidth="1"/>
    <col min="9992" max="9992" width="15.28515625" style="1" customWidth="1"/>
    <col min="9993" max="10238" width="11.42578125" style="1"/>
    <col min="10239" max="10239" width="49.85546875" style="1" customWidth="1"/>
    <col min="10240" max="10240" width="15.140625" style="1" customWidth="1"/>
    <col min="10241" max="10241" width="31" style="1" customWidth="1"/>
    <col min="10242" max="10242" width="14.85546875" style="1" customWidth="1"/>
    <col min="10243" max="10243" width="12.42578125" style="1" customWidth="1"/>
    <col min="10244" max="10244" width="13.85546875" style="1" customWidth="1"/>
    <col min="10245" max="10245" width="14.28515625" style="1" customWidth="1"/>
    <col min="10246" max="10246" width="17.28515625" style="1" bestFit="1" customWidth="1"/>
    <col min="10247" max="10247" width="14.42578125" style="1" customWidth="1"/>
    <col min="10248" max="10248" width="15.28515625" style="1" customWidth="1"/>
    <col min="10249" max="10494" width="11.42578125" style="1"/>
    <col min="10495" max="10495" width="49.85546875" style="1" customWidth="1"/>
    <col min="10496" max="10496" width="15.140625" style="1" customWidth="1"/>
    <col min="10497" max="10497" width="31" style="1" customWidth="1"/>
    <col min="10498" max="10498" width="14.85546875" style="1" customWidth="1"/>
    <col min="10499" max="10499" width="12.42578125" style="1" customWidth="1"/>
    <col min="10500" max="10500" width="13.85546875" style="1" customWidth="1"/>
    <col min="10501" max="10501" width="14.28515625" style="1" customWidth="1"/>
    <col min="10502" max="10502" width="17.28515625" style="1" bestFit="1" customWidth="1"/>
    <col min="10503" max="10503" width="14.42578125" style="1" customWidth="1"/>
    <col min="10504" max="10504" width="15.28515625" style="1" customWidth="1"/>
    <col min="10505" max="10750" width="11.42578125" style="1"/>
    <col min="10751" max="10751" width="49.85546875" style="1" customWidth="1"/>
    <col min="10752" max="10752" width="15.140625" style="1" customWidth="1"/>
    <col min="10753" max="10753" width="31" style="1" customWidth="1"/>
    <col min="10754" max="10754" width="14.85546875" style="1" customWidth="1"/>
    <col min="10755" max="10755" width="12.42578125" style="1" customWidth="1"/>
    <col min="10756" max="10756" width="13.85546875" style="1" customWidth="1"/>
    <col min="10757" max="10757" width="14.28515625" style="1" customWidth="1"/>
    <col min="10758" max="10758" width="17.28515625" style="1" bestFit="1" customWidth="1"/>
    <col min="10759" max="10759" width="14.42578125" style="1" customWidth="1"/>
    <col min="10760" max="10760" width="15.28515625" style="1" customWidth="1"/>
    <col min="10761" max="11006" width="11.42578125" style="1"/>
    <col min="11007" max="11007" width="49.85546875" style="1" customWidth="1"/>
    <col min="11008" max="11008" width="15.140625" style="1" customWidth="1"/>
    <col min="11009" max="11009" width="31" style="1" customWidth="1"/>
    <col min="11010" max="11010" width="14.85546875" style="1" customWidth="1"/>
    <col min="11011" max="11011" width="12.42578125" style="1" customWidth="1"/>
    <col min="11012" max="11012" width="13.85546875" style="1" customWidth="1"/>
    <col min="11013" max="11013" width="14.28515625" style="1" customWidth="1"/>
    <col min="11014" max="11014" width="17.28515625" style="1" bestFit="1" customWidth="1"/>
    <col min="11015" max="11015" width="14.42578125" style="1" customWidth="1"/>
    <col min="11016" max="11016" width="15.28515625" style="1" customWidth="1"/>
    <col min="11017" max="11262" width="11.42578125" style="1"/>
    <col min="11263" max="11263" width="49.85546875" style="1" customWidth="1"/>
    <col min="11264" max="11264" width="15.140625" style="1" customWidth="1"/>
    <col min="11265" max="11265" width="31" style="1" customWidth="1"/>
    <col min="11266" max="11266" width="14.85546875" style="1" customWidth="1"/>
    <col min="11267" max="11267" width="12.42578125" style="1" customWidth="1"/>
    <col min="11268" max="11268" width="13.85546875" style="1" customWidth="1"/>
    <col min="11269" max="11269" width="14.28515625" style="1" customWidth="1"/>
    <col min="11270" max="11270" width="17.28515625" style="1" bestFit="1" customWidth="1"/>
    <col min="11271" max="11271" width="14.42578125" style="1" customWidth="1"/>
    <col min="11272" max="11272" width="15.28515625" style="1" customWidth="1"/>
    <col min="11273" max="11518" width="11.42578125" style="1"/>
    <col min="11519" max="11519" width="49.85546875" style="1" customWidth="1"/>
    <col min="11520" max="11520" width="15.140625" style="1" customWidth="1"/>
    <col min="11521" max="11521" width="31" style="1" customWidth="1"/>
    <col min="11522" max="11522" width="14.85546875" style="1" customWidth="1"/>
    <col min="11523" max="11523" width="12.42578125" style="1" customWidth="1"/>
    <col min="11524" max="11524" width="13.85546875" style="1" customWidth="1"/>
    <col min="11525" max="11525" width="14.28515625" style="1" customWidth="1"/>
    <col min="11526" max="11526" width="17.28515625" style="1" bestFit="1" customWidth="1"/>
    <col min="11527" max="11527" width="14.42578125" style="1" customWidth="1"/>
    <col min="11528" max="11528" width="15.28515625" style="1" customWidth="1"/>
    <col min="11529" max="11774" width="11.42578125" style="1"/>
    <col min="11775" max="11775" width="49.85546875" style="1" customWidth="1"/>
    <col min="11776" max="11776" width="15.140625" style="1" customWidth="1"/>
    <col min="11777" max="11777" width="31" style="1" customWidth="1"/>
    <col min="11778" max="11778" width="14.85546875" style="1" customWidth="1"/>
    <col min="11779" max="11779" width="12.42578125" style="1" customWidth="1"/>
    <col min="11780" max="11780" width="13.85546875" style="1" customWidth="1"/>
    <col min="11781" max="11781" width="14.28515625" style="1" customWidth="1"/>
    <col min="11782" max="11782" width="17.28515625" style="1" bestFit="1" customWidth="1"/>
    <col min="11783" max="11783" width="14.42578125" style="1" customWidth="1"/>
    <col min="11784" max="11784" width="15.28515625" style="1" customWidth="1"/>
    <col min="11785" max="12030" width="11.42578125" style="1"/>
    <col min="12031" max="12031" width="49.85546875" style="1" customWidth="1"/>
    <col min="12032" max="12032" width="15.140625" style="1" customWidth="1"/>
    <col min="12033" max="12033" width="31" style="1" customWidth="1"/>
    <col min="12034" max="12034" width="14.85546875" style="1" customWidth="1"/>
    <col min="12035" max="12035" width="12.42578125" style="1" customWidth="1"/>
    <col min="12036" max="12036" width="13.85546875" style="1" customWidth="1"/>
    <col min="12037" max="12037" width="14.28515625" style="1" customWidth="1"/>
    <col min="12038" max="12038" width="17.28515625" style="1" bestFit="1" customWidth="1"/>
    <col min="12039" max="12039" width="14.42578125" style="1" customWidth="1"/>
    <col min="12040" max="12040" width="15.28515625" style="1" customWidth="1"/>
    <col min="12041" max="12286" width="11.42578125" style="1"/>
    <col min="12287" max="12287" width="49.85546875" style="1" customWidth="1"/>
    <col min="12288" max="12288" width="15.140625" style="1" customWidth="1"/>
    <col min="12289" max="12289" width="31" style="1" customWidth="1"/>
    <col min="12290" max="12290" width="14.85546875" style="1" customWidth="1"/>
    <col min="12291" max="12291" width="12.42578125" style="1" customWidth="1"/>
    <col min="12292" max="12292" width="13.85546875" style="1" customWidth="1"/>
    <col min="12293" max="12293" width="14.28515625" style="1" customWidth="1"/>
    <col min="12294" max="12294" width="17.28515625" style="1" bestFit="1" customWidth="1"/>
    <col min="12295" max="12295" width="14.42578125" style="1" customWidth="1"/>
    <col min="12296" max="12296" width="15.28515625" style="1" customWidth="1"/>
    <col min="12297" max="12542" width="11.42578125" style="1"/>
    <col min="12543" max="12543" width="49.85546875" style="1" customWidth="1"/>
    <col min="12544" max="12544" width="15.140625" style="1" customWidth="1"/>
    <col min="12545" max="12545" width="31" style="1" customWidth="1"/>
    <col min="12546" max="12546" width="14.85546875" style="1" customWidth="1"/>
    <col min="12547" max="12547" width="12.42578125" style="1" customWidth="1"/>
    <col min="12548" max="12548" width="13.85546875" style="1" customWidth="1"/>
    <col min="12549" max="12549" width="14.28515625" style="1" customWidth="1"/>
    <col min="12550" max="12550" width="17.28515625" style="1" bestFit="1" customWidth="1"/>
    <col min="12551" max="12551" width="14.42578125" style="1" customWidth="1"/>
    <col min="12552" max="12552" width="15.28515625" style="1" customWidth="1"/>
    <col min="12553" max="12798" width="11.42578125" style="1"/>
    <col min="12799" max="12799" width="49.85546875" style="1" customWidth="1"/>
    <col min="12800" max="12800" width="15.140625" style="1" customWidth="1"/>
    <col min="12801" max="12801" width="31" style="1" customWidth="1"/>
    <col min="12802" max="12802" width="14.85546875" style="1" customWidth="1"/>
    <col min="12803" max="12803" width="12.42578125" style="1" customWidth="1"/>
    <col min="12804" max="12804" width="13.85546875" style="1" customWidth="1"/>
    <col min="12805" max="12805" width="14.28515625" style="1" customWidth="1"/>
    <col min="12806" max="12806" width="17.28515625" style="1" bestFit="1" customWidth="1"/>
    <col min="12807" max="12807" width="14.42578125" style="1" customWidth="1"/>
    <col min="12808" max="12808" width="15.28515625" style="1" customWidth="1"/>
    <col min="12809" max="13054" width="11.42578125" style="1"/>
    <col min="13055" max="13055" width="49.85546875" style="1" customWidth="1"/>
    <col min="13056" max="13056" width="15.140625" style="1" customWidth="1"/>
    <col min="13057" max="13057" width="31" style="1" customWidth="1"/>
    <col min="13058" max="13058" width="14.85546875" style="1" customWidth="1"/>
    <col min="13059" max="13059" width="12.42578125" style="1" customWidth="1"/>
    <col min="13060" max="13060" width="13.85546875" style="1" customWidth="1"/>
    <col min="13061" max="13061" width="14.28515625" style="1" customWidth="1"/>
    <col min="13062" max="13062" width="17.28515625" style="1" bestFit="1" customWidth="1"/>
    <col min="13063" max="13063" width="14.42578125" style="1" customWidth="1"/>
    <col min="13064" max="13064" width="15.28515625" style="1" customWidth="1"/>
    <col min="13065" max="13310" width="11.42578125" style="1"/>
    <col min="13311" max="13311" width="49.85546875" style="1" customWidth="1"/>
    <col min="13312" max="13312" width="15.140625" style="1" customWidth="1"/>
    <col min="13313" max="13313" width="31" style="1" customWidth="1"/>
    <col min="13314" max="13314" width="14.85546875" style="1" customWidth="1"/>
    <col min="13315" max="13315" width="12.42578125" style="1" customWidth="1"/>
    <col min="13316" max="13316" width="13.85546875" style="1" customWidth="1"/>
    <col min="13317" max="13317" width="14.28515625" style="1" customWidth="1"/>
    <col min="13318" max="13318" width="17.28515625" style="1" bestFit="1" customWidth="1"/>
    <col min="13319" max="13319" width="14.42578125" style="1" customWidth="1"/>
    <col min="13320" max="13320" width="15.28515625" style="1" customWidth="1"/>
    <col min="13321" max="13566" width="11.42578125" style="1"/>
    <col min="13567" max="13567" width="49.85546875" style="1" customWidth="1"/>
    <col min="13568" max="13568" width="15.140625" style="1" customWidth="1"/>
    <col min="13569" max="13569" width="31" style="1" customWidth="1"/>
    <col min="13570" max="13570" width="14.85546875" style="1" customWidth="1"/>
    <col min="13571" max="13571" width="12.42578125" style="1" customWidth="1"/>
    <col min="13572" max="13572" width="13.85546875" style="1" customWidth="1"/>
    <col min="13573" max="13573" width="14.28515625" style="1" customWidth="1"/>
    <col min="13574" max="13574" width="17.28515625" style="1" bestFit="1" customWidth="1"/>
    <col min="13575" max="13575" width="14.42578125" style="1" customWidth="1"/>
    <col min="13576" max="13576" width="15.28515625" style="1" customWidth="1"/>
    <col min="13577" max="13822" width="11.42578125" style="1"/>
    <col min="13823" max="13823" width="49.85546875" style="1" customWidth="1"/>
    <col min="13824" max="13824" width="15.140625" style="1" customWidth="1"/>
    <col min="13825" max="13825" width="31" style="1" customWidth="1"/>
    <col min="13826" max="13826" width="14.85546875" style="1" customWidth="1"/>
    <col min="13827" max="13827" width="12.42578125" style="1" customWidth="1"/>
    <col min="13828" max="13828" width="13.85546875" style="1" customWidth="1"/>
    <col min="13829" max="13829" width="14.28515625" style="1" customWidth="1"/>
    <col min="13830" max="13830" width="17.28515625" style="1" bestFit="1" customWidth="1"/>
    <col min="13831" max="13831" width="14.42578125" style="1" customWidth="1"/>
    <col min="13832" max="13832" width="15.28515625" style="1" customWidth="1"/>
    <col min="13833" max="14078" width="11.42578125" style="1"/>
    <col min="14079" max="14079" width="49.85546875" style="1" customWidth="1"/>
    <col min="14080" max="14080" width="15.140625" style="1" customWidth="1"/>
    <col min="14081" max="14081" width="31" style="1" customWidth="1"/>
    <col min="14082" max="14082" width="14.85546875" style="1" customWidth="1"/>
    <col min="14083" max="14083" width="12.42578125" style="1" customWidth="1"/>
    <col min="14084" max="14084" width="13.85546875" style="1" customWidth="1"/>
    <col min="14085" max="14085" width="14.28515625" style="1" customWidth="1"/>
    <col min="14086" max="14086" width="17.28515625" style="1" bestFit="1" customWidth="1"/>
    <col min="14087" max="14087" width="14.42578125" style="1" customWidth="1"/>
    <col min="14088" max="14088" width="15.28515625" style="1" customWidth="1"/>
    <col min="14089" max="14334" width="11.42578125" style="1"/>
    <col min="14335" max="14335" width="49.85546875" style="1" customWidth="1"/>
    <col min="14336" max="14336" width="15.140625" style="1" customWidth="1"/>
    <col min="14337" max="14337" width="31" style="1" customWidth="1"/>
    <col min="14338" max="14338" width="14.85546875" style="1" customWidth="1"/>
    <col min="14339" max="14339" width="12.42578125" style="1" customWidth="1"/>
    <col min="14340" max="14340" width="13.85546875" style="1" customWidth="1"/>
    <col min="14341" max="14341" width="14.28515625" style="1" customWidth="1"/>
    <col min="14342" max="14342" width="17.28515625" style="1" bestFit="1" customWidth="1"/>
    <col min="14343" max="14343" width="14.42578125" style="1" customWidth="1"/>
    <col min="14344" max="14344" width="15.28515625" style="1" customWidth="1"/>
    <col min="14345" max="14590" width="11.42578125" style="1"/>
    <col min="14591" max="14591" width="49.85546875" style="1" customWidth="1"/>
    <col min="14592" max="14592" width="15.140625" style="1" customWidth="1"/>
    <col min="14593" max="14593" width="31" style="1" customWidth="1"/>
    <col min="14594" max="14594" width="14.85546875" style="1" customWidth="1"/>
    <col min="14595" max="14595" width="12.42578125" style="1" customWidth="1"/>
    <col min="14596" max="14596" width="13.85546875" style="1" customWidth="1"/>
    <col min="14597" max="14597" width="14.28515625" style="1" customWidth="1"/>
    <col min="14598" max="14598" width="17.28515625" style="1" bestFit="1" customWidth="1"/>
    <col min="14599" max="14599" width="14.42578125" style="1" customWidth="1"/>
    <col min="14600" max="14600" width="15.28515625" style="1" customWidth="1"/>
    <col min="14601" max="14846" width="11.42578125" style="1"/>
    <col min="14847" max="14847" width="49.85546875" style="1" customWidth="1"/>
    <col min="14848" max="14848" width="15.140625" style="1" customWidth="1"/>
    <col min="14849" max="14849" width="31" style="1" customWidth="1"/>
    <col min="14850" max="14850" width="14.85546875" style="1" customWidth="1"/>
    <col min="14851" max="14851" width="12.42578125" style="1" customWidth="1"/>
    <col min="14852" max="14852" width="13.85546875" style="1" customWidth="1"/>
    <col min="14853" max="14853" width="14.28515625" style="1" customWidth="1"/>
    <col min="14854" max="14854" width="17.28515625" style="1" bestFit="1" customWidth="1"/>
    <col min="14855" max="14855" width="14.42578125" style="1" customWidth="1"/>
    <col min="14856" max="14856" width="15.28515625" style="1" customWidth="1"/>
    <col min="14857" max="15102" width="11.42578125" style="1"/>
    <col min="15103" max="15103" width="49.85546875" style="1" customWidth="1"/>
    <col min="15104" max="15104" width="15.140625" style="1" customWidth="1"/>
    <col min="15105" max="15105" width="31" style="1" customWidth="1"/>
    <col min="15106" max="15106" width="14.85546875" style="1" customWidth="1"/>
    <col min="15107" max="15107" width="12.42578125" style="1" customWidth="1"/>
    <col min="15108" max="15108" width="13.85546875" style="1" customWidth="1"/>
    <col min="15109" max="15109" width="14.28515625" style="1" customWidth="1"/>
    <col min="15110" max="15110" width="17.28515625" style="1" bestFit="1" customWidth="1"/>
    <col min="15111" max="15111" width="14.42578125" style="1" customWidth="1"/>
    <col min="15112" max="15112" width="15.28515625" style="1" customWidth="1"/>
    <col min="15113" max="15358" width="11.42578125" style="1"/>
    <col min="15359" max="15359" width="49.85546875" style="1" customWidth="1"/>
    <col min="15360" max="15360" width="15.140625" style="1" customWidth="1"/>
    <col min="15361" max="15361" width="31" style="1" customWidth="1"/>
    <col min="15362" max="15362" width="14.85546875" style="1" customWidth="1"/>
    <col min="15363" max="15363" width="12.42578125" style="1" customWidth="1"/>
    <col min="15364" max="15364" width="13.85546875" style="1" customWidth="1"/>
    <col min="15365" max="15365" width="14.28515625" style="1" customWidth="1"/>
    <col min="15366" max="15366" width="17.28515625" style="1" bestFit="1" customWidth="1"/>
    <col min="15367" max="15367" width="14.42578125" style="1" customWidth="1"/>
    <col min="15368" max="15368" width="15.28515625" style="1" customWidth="1"/>
    <col min="15369" max="15614" width="11.42578125" style="1"/>
    <col min="15615" max="15615" width="49.85546875" style="1" customWidth="1"/>
    <col min="15616" max="15616" width="15.140625" style="1" customWidth="1"/>
    <col min="15617" max="15617" width="31" style="1" customWidth="1"/>
    <col min="15618" max="15618" width="14.85546875" style="1" customWidth="1"/>
    <col min="15619" max="15619" width="12.42578125" style="1" customWidth="1"/>
    <col min="15620" max="15620" width="13.85546875" style="1" customWidth="1"/>
    <col min="15621" max="15621" width="14.28515625" style="1" customWidth="1"/>
    <col min="15622" max="15622" width="17.28515625" style="1" bestFit="1" customWidth="1"/>
    <col min="15623" max="15623" width="14.42578125" style="1" customWidth="1"/>
    <col min="15624" max="15624" width="15.28515625" style="1" customWidth="1"/>
    <col min="15625" max="15870" width="11.42578125" style="1"/>
    <col min="15871" max="15871" width="49.85546875" style="1" customWidth="1"/>
    <col min="15872" max="15872" width="15.140625" style="1" customWidth="1"/>
    <col min="15873" max="15873" width="31" style="1" customWidth="1"/>
    <col min="15874" max="15874" width="14.85546875" style="1" customWidth="1"/>
    <col min="15875" max="15875" width="12.42578125" style="1" customWidth="1"/>
    <col min="15876" max="15876" width="13.85546875" style="1" customWidth="1"/>
    <col min="15877" max="15877" width="14.28515625" style="1" customWidth="1"/>
    <col min="15878" max="15878" width="17.28515625" style="1" bestFit="1" customWidth="1"/>
    <col min="15879" max="15879" width="14.42578125" style="1" customWidth="1"/>
    <col min="15880" max="15880" width="15.28515625" style="1" customWidth="1"/>
    <col min="15881" max="16126" width="11.42578125" style="1"/>
    <col min="16127" max="16127" width="49.85546875" style="1" customWidth="1"/>
    <col min="16128" max="16128" width="15.140625" style="1" customWidth="1"/>
    <col min="16129" max="16129" width="31" style="1" customWidth="1"/>
    <col min="16130" max="16130" width="14.85546875" style="1" customWidth="1"/>
    <col min="16131" max="16131" width="12.42578125" style="1" customWidth="1"/>
    <col min="16132" max="16132" width="13.85546875" style="1" customWidth="1"/>
    <col min="16133" max="16133" width="14.28515625" style="1" customWidth="1"/>
    <col min="16134" max="16134" width="17.28515625" style="1" bestFit="1" customWidth="1"/>
    <col min="16135" max="16135" width="14.42578125" style="1" customWidth="1"/>
    <col min="16136" max="16136" width="15.28515625" style="1" customWidth="1"/>
    <col min="16137" max="16383" width="11.42578125" style="1"/>
    <col min="16384" max="16384" width="11.42578125" style="1" customWidth="1"/>
  </cols>
  <sheetData>
    <row r="5" spans="1:8" ht="18.75" x14ac:dyDescent="0.3">
      <c r="A5" s="106" t="s">
        <v>0</v>
      </c>
      <c r="B5" s="106"/>
      <c r="C5" s="106"/>
      <c r="D5" s="106"/>
      <c r="E5" s="106"/>
      <c r="F5" s="106"/>
      <c r="G5" s="106"/>
      <c r="H5" s="106"/>
    </row>
    <row r="6" spans="1:8" ht="20.25" x14ac:dyDescent="0.3">
      <c r="A6" s="107" t="s">
        <v>2</v>
      </c>
      <c r="B6" s="107"/>
      <c r="C6" s="107"/>
      <c r="D6" s="107"/>
      <c r="E6" s="107"/>
      <c r="F6" s="107"/>
      <c r="G6" s="107"/>
      <c r="H6" s="107"/>
    </row>
    <row r="7" spans="1:8" x14ac:dyDescent="0.25">
      <c r="A7" s="103" t="s">
        <v>573</v>
      </c>
      <c r="B7" s="103"/>
      <c r="C7" s="103"/>
      <c r="D7" s="103"/>
      <c r="E7" s="103"/>
      <c r="F7" s="103"/>
      <c r="G7" s="103"/>
      <c r="H7" s="103"/>
    </row>
    <row r="9" spans="1:8" x14ac:dyDescent="0.25">
      <c r="A9" s="2"/>
      <c r="B9" s="2"/>
      <c r="C9" s="2"/>
      <c r="D9" s="3" t="s">
        <v>3</v>
      </c>
      <c r="E9" s="2"/>
      <c r="F9" s="2"/>
      <c r="G9" s="2"/>
      <c r="H9" s="3" t="s">
        <v>3</v>
      </c>
    </row>
    <row r="10" spans="1:8" x14ac:dyDescent="0.25">
      <c r="A10" s="2"/>
      <c r="B10" s="2"/>
      <c r="C10" s="2"/>
      <c r="D10" s="3" t="s">
        <v>4</v>
      </c>
      <c r="E10" s="2"/>
      <c r="F10" s="2" t="s">
        <v>559</v>
      </c>
      <c r="G10" s="3" t="s">
        <v>8</v>
      </c>
      <c r="H10" s="3" t="s">
        <v>9</v>
      </c>
    </row>
    <row r="11" spans="1:8" x14ac:dyDescent="0.25">
      <c r="A11" s="4" t="s">
        <v>10</v>
      </c>
      <c r="B11" s="4" t="s">
        <v>11</v>
      </c>
      <c r="C11" s="4" t="s">
        <v>12</v>
      </c>
      <c r="D11" s="4" t="s">
        <v>13</v>
      </c>
      <c r="E11" s="4" t="s">
        <v>14</v>
      </c>
      <c r="F11" s="4"/>
      <c r="G11" s="4" t="s">
        <v>7</v>
      </c>
      <c r="H11" s="4" t="s">
        <v>13</v>
      </c>
    </row>
    <row r="12" spans="1:8" x14ac:dyDescent="0.25">
      <c r="A12" s="8" t="s">
        <v>24</v>
      </c>
      <c r="B12" s="86"/>
      <c r="C12" s="86"/>
      <c r="D12" s="87"/>
      <c r="E12" s="18"/>
      <c r="F12" s="18"/>
      <c r="G12" s="18"/>
      <c r="H12" s="18"/>
    </row>
    <row r="13" spans="1:8" x14ac:dyDescent="0.25">
      <c r="A13" s="5" t="s">
        <v>166</v>
      </c>
      <c r="B13" s="5" t="s">
        <v>167</v>
      </c>
      <c r="C13" s="6" t="s">
        <v>168</v>
      </c>
      <c r="D13" s="7">
        <v>48558.3</v>
      </c>
      <c r="E13" s="7">
        <v>2080.9899999999998</v>
      </c>
      <c r="F13" s="7"/>
      <c r="G13" s="7">
        <f>E13+F13</f>
        <v>2080.9899999999998</v>
      </c>
      <c r="H13" s="7">
        <f>D13-G13</f>
        <v>46477.310000000005</v>
      </c>
    </row>
    <row r="14" spans="1:8" x14ac:dyDescent="0.25">
      <c r="A14" s="5" t="s">
        <v>169</v>
      </c>
      <c r="B14" s="5" t="s">
        <v>170</v>
      </c>
      <c r="C14" s="6" t="s">
        <v>168</v>
      </c>
      <c r="D14" s="7">
        <v>48558.3</v>
      </c>
      <c r="E14" s="7">
        <v>2080.9899999999998</v>
      </c>
      <c r="F14" s="7"/>
      <c r="G14" s="7">
        <f t="shared" ref="G14:G18" si="0">E14+F14</f>
        <v>2080.9899999999998</v>
      </c>
      <c r="H14" s="7">
        <f t="shared" ref="H14:H18" si="1">D14-G14</f>
        <v>46477.310000000005</v>
      </c>
    </row>
    <row r="15" spans="1:8" x14ac:dyDescent="0.25">
      <c r="A15" s="5" t="s">
        <v>456</v>
      </c>
      <c r="B15" s="5" t="s">
        <v>457</v>
      </c>
      <c r="C15" s="6" t="s">
        <v>168</v>
      </c>
      <c r="D15" s="7">
        <v>48558.3</v>
      </c>
      <c r="E15" s="7">
        <v>2080.9899999999998</v>
      </c>
      <c r="F15" s="7"/>
      <c r="G15" s="7">
        <f t="shared" si="0"/>
        <v>2080.9899999999998</v>
      </c>
      <c r="H15" s="7">
        <f t="shared" si="1"/>
        <v>46477.310000000005</v>
      </c>
    </row>
    <row r="16" spans="1:8" x14ac:dyDescent="0.25">
      <c r="A16" s="5" t="s">
        <v>171</v>
      </c>
      <c r="B16" s="5" t="s">
        <v>172</v>
      </c>
      <c r="C16" s="6" t="s">
        <v>47</v>
      </c>
      <c r="D16" s="7">
        <v>35434.43</v>
      </c>
      <c r="E16" s="7">
        <v>112.41</v>
      </c>
      <c r="F16" s="7"/>
      <c r="G16" s="7">
        <f t="shared" si="0"/>
        <v>112.41</v>
      </c>
      <c r="H16" s="7">
        <f t="shared" si="1"/>
        <v>35322.019999999997</v>
      </c>
    </row>
    <row r="17" spans="1:9" x14ac:dyDescent="0.25">
      <c r="A17" s="5" t="s">
        <v>173</v>
      </c>
      <c r="B17" s="5" t="s">
        <v>174</v>
      </c>
      <c r="C17" s="6" t="s">
        <v>50</v>
      </c>
      <c r="D17" s="7">
        <v>19685.8</v>
      </c>
      <c r="E17" s="7">
        <v>0</v>
      </c>
      <c r="F17" s="7"/>
      <c r="G17" s="7">
        <f t="shared" si="0"/>
        <v>0</v>
      </c>
      <c r="H17" s="7">
        <f t="shared" si="1"/>
        <v>19685.8</v>
      </c>
    </row>
    <row r="18" spans="1:9" x14ac:dyDescent="0.25">
      <c r="A18" s="5" t="s">
        <v>424</v>
      </c>
      <c r="B18" s="5" t="s">
        <v>425</v>
      </c>
      <c r="C18" s="6" t="s">
        <v>50</v>
      </c>
      <c r="D18" s="7">
        <v>19685.8</v>
      </c>
      <c r="E18" s="7">
        <v>0</v>
      </c>
      <c r="F18" s="7"/>
      <c r="G18" s="7">
        <f t="shared" si="0"/>
        <v>0</v>
      </c>
      <c r="H18" s="7">
        <f t="shared" si="1"/>
        <v>19685.8</v>
      </c>
    </row>
    <row r="19" spans="1:9" x14ac:dyDescent="0.25">
      <c r="A19" s="8" t="s">
        <v>23</v>
      </c>
      <c r="B19" s="8"/>
      <c r="C19" s="9"/>
      <c r="D19" s="10">
        <f>SUM(D13:D18)</f>
        <v>220480.93</v>
      </c>
      <c r="E19" s="10">
        <f>SUM(E13:E18)</f>
        <v>6355.3799999999992</v>
      </c>
      <c r="F19" s="10"/>
      <c r="G19" s="10">
        <f>SUM(G13:G18)</f>
        <v>6355.3799999999992</v>
      </c>
      <c r="H19" s="10">
        <f>SUM(H13:H18)</f>
        <v>214125.55</v>
      </c>
    </row>
    <row r="20" spans="1:9" x14ac:dyDescent="0.25">
      <c r="A20" s="8" t="s">
        <v>34</v>
      </c>
      <c r="B20" s="8"/>
      <c r="C20" s="9"/>
      <c r="D20" s="7"/>
      <c r="E20" s="7"/>
      <c r="F20" s="7"/>
      <c r="G20" s="7"/>
      <c r="H20" s="7"/>
    </row>
    <row r="21" spans="1:9" x14ac:dyDescent="0.25">
      <c r="A21" s="11" t="s">
        <v>175</v>
      </c>
      <c r="B21" s="11" t="s">
        <v>176</v>
      </c>
      <c r="C21" s="12" t="s">
        <v>371</v>
      </c>
      <c r="D21" s="7">
        <v>48558.3</v>
      </c>
      <c r="E21" s="7">
        <v>2080.9899999999998</v>
      </c>
      <c r="F21" s="7"/>
      <c r="G21" s="7">
        <f>E21+F21</f>
        <v>2080.9899999999998</v>
      </c>
      <c r="H21" s="7">
        <f>D21-G21</f>
        <v>46477.310000000005</v>
      </c>
    </row>
    <row r="22" spans="1:9" x14ac:dyDescent="0.25">
      <c r="A22" s="11" t="s">
        <v>407</v>
      </c>
      <c r="B22" s="11" t="s">
        <v>269</v>
      </c>
      <c r="C22" s="6" t="s">
        <v>168</v>
      </c>
      <c r="D22" s="7">
        <v>48558.3</v>
      </c>
      <c r="E22" s="7">
        <v>2080.9899999999998</v>
      </c>
      <c r="F22" s="7"/>
      <c r="G22" s="7">
        <f t="shared" ref="G22:G31" si="2">E22+F22</f>
        <v>2080.9899999999998</v>
      </c>
      <c r="H22" s="7">
        <f t="shared" ref="H22:H31" si="3">D22-G22</f>
        <v>46477.310000000005</v>
      </c>
    </row>
    <row r="23" spans="1:9" x14ac:dyDescent="0.25">
      <c r="A23" s="11" t="s">
        <v>177</v>
      </c>
      <c r="B23" s="11" t="s">
        <v>178</v>
      </c>
      <c r="C23" s="12" t="s">
        <v>168</v>
      </c>
      <c r="D23" s="7">
        <v>48558.3</v>
      </c>
      <c r="E23" s="7">
        <v>2080.9899999999998</v>
      </c>
      <c r="F23" s="7"/>
      <c r="G23" s="7">
        <f t="shared" si="2"/>
        <v>2080.9899999999998</v>
      </c>
      <c r="H23" s="7">
        <f t="shared" si="3"/>
        <v>46477.310000000005</v>
      </c>
    </row>
    <row r="24" spans="1:9" x14ac:dyDescent="0.25">
      <c r="A24" s="11" t="s">
        <v>179</v>
      </c>
      <c r="B24" s="11" t="s">
        <v>180</v>
      </c>
      <c r="C24" s="12" t="s">
        <v>168</v>
      </c>
      <c r="D24" s="7">
        <v>48558.3</v>
      </c>
      <c r="E24" s="7">
        <v>2080.9899999999998</v>
      </c>
      <c r="F24" s="7">
        <v>2693</v>
      </c>
      <c r="G24" s="7">
        <f t="shared" si="2"/>
        <v>4773.99</v>
      </c>
      <c r="H24" s="7">
        <f t="shared" si="3"/>
        <v>43784.310000000005</v>
      </c>
    </row>
    <row r="25" spans="1:9" x14ac:dyDescent="0.25">
      <c r="A25" s="11" t="s">
        <v>296</v>
      </c>
      <c r="B25" s="11" t="s">
        <v>297</v>
      </c>
      <c r="C25" s="12" t="s">
        <v>168</v>
      </c>
      <c r="D25" s="7">
        <v>48558.3</v>
      </c>
      <c r="E25" s="7">
        <v>2080.9899999999998</v>
      </c>
      <c r="F25" s="7"/>
      <c r="G25" s="7">
        <f t="shared" si="2"/>
        <v>2080.9899999999998</v>
      </c>
      <c r="H25" s="7">
        <f t="shared" si="3"/>
        <v>46477.310000000005</v>
      </c>
    </row>
    <row r="26" spans="1:9" x14ac:dyDescent="0.25">
      <c r="A26" s="99" t="s">
        <v>580</v>
      </c>
      <c r="B26" s="5" t="s">
        <v>581</v>
      </c>
      <c r="C26" s="6" t="s">
        <v>47</v>
      </c>
      <c r="D26" s="7">
        <v>45721.85</v>
      </c>
      <c r="E26" s="7">
        <v>1655.53</v>
      </c>
      <c r="F26" s="7"/>
      <c r="G26" s="7">
        <f t="shared" si="2"/>
        <v>1655.53</v>
      </c>
      <c r="H26" s="7">
        <f t="shared" si="3"/>
        <v>44066.32</v>
      </c>
      <c r="I26" s="31"/>
    </row>
    <row r="27" spans="1:9" x14ac:dyDescent="0.25">
      <c r="A27" s="11" t="s">
        <v>372</v>
      </c>
      <c r="B27" s="11" t="s">
        <v>373</v>
      </c>
      <c r="C27" s="6" t="s">
        <v>47</v>
      </c>
      <c r="D27" s="7">
        <v>35434.43</v>
      </c>
      <c r="E27" s="7">
        <v>112.41</v>
      </c>
      <c r="F27" s="7"/>
      <c r="G27" s="7">
        <f t="shared" si="2"/>
        <v>112.41</v>
      </c>
      <c r="H27" s="7">
        <f t="shared" si="3"/>
        <v>35322.019999999997</v>
      </c>
      <c r="I27" s="31"/>
    </row>
    <row r="28" spans="1:9" x14ac:dyDescent="0.25">
      <c r="A28" s="11" t="s">
        <v>181</v>
      </c>
      <c r="B28" s="11" t="s">
        <v>182</v>
      </c>
      <c r="C28" s="12" t="s">
        <v>50</v>
      </c>
      <c r="D28" s="7">
        <v>19685.8</v>
      </c>
      <c r="E28" s="7">
        <v>0</v>
      </c>
      <c r="F28" s="7"/>
      <c r="G28" s="7">
        <f t="shared" si="2"/>
        <v>0</v>
      </c>
      <c r="H28" s="7">
        <f t="shared" si="3"/>
        <v>19685.8</v>
      </c>
    </row>
    <row r="29" spans="1:9" x14ac:dyDescent="0.25">
      <c r="A29" s="11" t="s">
        <v>183</v>
      </c>
      <c r="B29" s="11" t="s">
        <v>184</v>
      </c>
      <c r="C29" s="12" t="s">
        <v>50</v>
      </c>
      <c r="D29" s="7">
        <v>19685.8</v>
      </c>
      <c r="E29" s="7">
        <v>0</v>
      </c>
      <c r="F29" s="7"/>
      <c r="G29" s="7">
        <f t="shared" si="2"/>
        <v>0</v>
      </c>
      <c r="H29" s="7">
        <f t="shared" si="3"/>
        <v>19685.8</v>
      </c>
    </row>
    <row r="30" spans="1:9" x14ac:dyDescent="0.25">
      <c r="A30" s="11" t="s">
        <v>185</v>
      </c>
      <c r="B30" s="11" t="s">
        <v>466</v>
      </c>
      <c r="C30" s="12" t="s">
        <v>50</v>
      </c>
      <c r="D30" s="7">
        <v>19685.8</v>
      </c>
      <c r="E30" s="7">
        <v>0</v>
      </c>
      <c r="F30" s="7"/>
      <c r="G30" s="7">
        <f t="shared" si="2"/>
        <v>0</v>
      </c>
      <c r="H30" s="7">
        <f t="shared" si="3"/>
        <v>19685.8</v>
      </c>
    </row>
    <row r="31" spans="1:9" x14ac:dyDescent="0.25">
      <c r="A31" s="11" t="s">
        <v>186</v>
      </c>
      <c r="B31" s="11" t="s">
        <v>187</v>
      </c>
      <c r="C31" s="12" t="s">
        <v>50</v>
      </c>
      <c r="D31" s="7">
        <v>19685.8</v>
      </c>
      <c r="E31" s="7">
        <v>0</v>
      </c>
      <c r="F31" s="7"/>
      <c r="G31" s="7">
        <f t="shared" si="2"/>
        <v>0</v>
      </c>
      <c r="H31" s="7">
        <f t="shared" si="3"/>
        <v>19685.8</v>
      </c>
    </row>
    <row r="32" spans="1:9" x14ac:dyDescent="0.25">
      <c r="A32" s="14" t="s">
        <v>23</v>
      </c>
      <c r="B32" s="11"/>
      <c r="C32" s="12"/>
      <c r="D32" s="10">
        <f>SUM(D21:D31)</f>
        <v>402690.97999999992</v>
      </c>
      <c r="E32" s="10">
        <f>SUM(E21:E31)</f>
        <v>12172.89</v>
      </c>
      <c r="F32" s="10">
        <f>SUM(F21:F31)</f>
        <v>2693</v>
      </c>
      <c r="G32" s="10">
        <f>SUM(G21:G31)</f>
        <v>14865.89</v>
      </c>
      <c r="H32" s="10">
        <f>SUM(H21:H31)</f>
        <v>387825.08999999997</v>
      </c>
    </row>
    <row r="33" spans="1:9" x14ac:dyDescent="0.25">
      <c r="A33" s="14" t="s">
        <v>42</v>
      </c>
      <c r="B33" s="11"/>
      <c r="C33" s="12"/>
      <c r="D33" s="7"/>
      <c r="E33" s="7"/>
      <c r="F33" s="7"/>
      <c r="G33" s="7"/>
      <c r="H33" s="7"/>
    </row>
    <row r="34" spans="1:9" x14ac:dyDescent="0.25">
      <c r="A34" s="100" t="s">
        <v>583</v>
      </c>
      <c r="B34" s="11" t="s">
        <v>584</v>
      </c>
      <c r="C34" s="12" t="s">
        <v>47</v>
      </c>
      <c r="D34" s="7">
        <v>35434.43</v>
      </c>
      <c r="E34" s="7">
        <v>112.41</v>
      </c>
      <c r="F34" s="7"/>
      <c r="G34" s="7">
        <f>E34+F34</f>
        <v>112.41</v>
      </c>
      <c r="H34" s="7">
        <f>D34-G34</f>
        <v>35322.019999999997</v>
      </c>
    </row>
    <row r="35" spans="1:9" x14ac:dyDescent="0.25">
      <c r="A35" s="11" t="s">
        <v>278</v>
      </c>
      <c r="B35" s="11" t="s">
        <v>279</v>
      </c>
      <c r="C35" s="12" t="s">
        <v>50</v>
      </c>
      <c r="D35" s="7">
        <v>19685.8</v>
      </c>
      <c r="E35" s="7">
        <v>0</v>
      </c>
      <c r="F35" s="7"/>
      <c r="G35" s="7">
        <f t="shared" ref="G35:G36" si="4">E35+F35</f>
        <v>0</v>
      </c>
      <c r="H35" s="7">
        <f t="shared" ref="H35:H36" si="5">D35-G35</f>
        <v>19685.8</v>
      </c>
    </row>
    <row r="36" spans="1:9" x14ac:dyDescent="0.25">
      <c r="A36" s="11" t="s">
        <v>564</v>
      </c>
      <c r="B36" s="11" t="s">
        <v>565</v>
      </c>
      <c r="C36" s="12" t="s">
        <v>168</v>
      </c>
      <c r="D36" s="7">
        <v>48558.3</v>
      </c>
      <c r="E36" s="7">
        <v>2080.9899999999998</v>
      </c>
      <c r="F36" s="7"/>
      <c r="G36" s="7">
        <f t="shared" si="4"/>
        <v>2080.9899999999998</v>
      </c>
      <c r="H36" s="7">
        <f t="shared" si="5"/>
        <v>46477.310000000005</v>
      </c>
    </row>
    <row r="37" spans="1:9" x14ac:dyDescent="0.25">
      <c r="A37" s="14" t="s">
        <v>23</v>
      </c>
      <c r="B37" s="11"/>
      <c r="C37" s="12"/>
      <c r="D37" s="10">
        <f>SUM(D34:D36)</f>
        <v>103678.53</v>
      </c>
      <c r="E37" s="10">
        <f>SUM(E34:E36)</f>
        <v>2193.3999999999996</v>
      </c>
      <c r="F37" s="10"/>
      <c r="G37" s="10">
        <f>SUM(G34:G36)</f>
        <v>2193.3999999999996</v>
      </c>
      <c r="H37" s="10">
        <f>SUM(H34:H36)</f>
        <v>101485.13</v>
      </c>
    </row>
    <row r="38" spans="1:9" x14ac:dyDescent="0.25">
      <c r="A38" s="14" t="s">
        <v>51</v>
      </c>
      <c r="B38" s="11"/>
      <c r="C38" s="12"/>
      <c r="D38" s="7"/>
      <c r="E38" s="7"/>
      <c r="F38" s="7"/>
      <c r="G38" s="10"/>
      <c r="H38" s="7"/>
    </row>
    <row r="39" spans="1:9" x14ac:dyDescent="0.25">
      <c r="A39" s="11" t="s">
        <v>190</v>
      </c>
      <c r="B39" s="11" t="s">
        <v>191</v>
      </c>
      <c r="C39" s="12" t="s">
        <v>168</v>
      </c>
      <c r="D39" s="7">
        <v>48558.3</v>
      </c>
      <c r="E39" s="7">
        <v>2080.9899999999998</v>
      </c>
      <c r="F39" s="7"/>
      <c r="G39" s="7">
        <f>E39:E43</f>
        <v>2080.9899999999998</v>
      </c>
      <c r="H39" s="7">
        <f>D39-G39</f>
        <v>46477.310000000005</v>
      </c>
    </row>
    <row r="40" spans="1:9" x14ac:dyDescent="0.25">
      <c r="A40" s="11" t="s">
        <v>192</v>
      </c>
      <c r="B40" s="11" t="s">
        <v>193</v>
      </c>
      <c r="C40" s="12" t="s">
        <v>168</v>
      </c>
      <c r="D40" s="7">
        <v>48558.3</v>
      </c>
      <c r="E40" s="7">
        <v>2080.9899999999998</v>
      </c>
      <c r="F40" s="7"/>
      <c r="G40" s="7">
        <f t="shared" ref="G40:G48" si="6">E40:E44</f>
        <v>2080.9899999999998</v>
      </c>
      <c r="H40" s="7">
        <f t="shared" ref="H40:H48" si="7">D40-G40</f>
        <v>46477.310000000005</v>
      </c>
    </row>
    <row r="41" spans="1:9" x14ac:dyDescent="0.25">
      <c r="A41" s="11" t="s">
        <v>477</v>
      </c>
      <c r="B41" s="11" t="s">
        <v>478</v>
      </c>
      <c r="C41" s="12" t="s">
        <v>168</v>
      </c>
      <c r="D41" s="7">
        <v>48558.3</v>
      </c>
      <c r="E41" s="7">
        <v>2080.9899999999998</v>
      </c>
      <c r="F41" s="7"/>
      <c r="G41" s="7">
        <f t="shared" si="6"/>
        <v>2080.9899999999998</v>
      </c>
      <c r="H41" s="7">
        <f t="shared" si="7"/>
        <v>46477.310000000005</v>
      </c>
      <c r="I41" s="72"/>
    </row>
    <row r="42" spans="1:9" x14ac:dyDescent="0.25">
      <c r="A42" s="11" t="s">
        <v>369</v>
      </c>
      <c r="B42" s="11" t="s">
        <v>370</v>
      </c>
      <c r="C42" s="12" t="s">
        <v>168</v>
      </c>
      <c r="D42" s="7">
        <v>48558.3</v>
      </c>
      <c r="E42" s="7">
        <v>2080.9899999999998</v>
      </c>
      <c r="F42" s="7"/>
      <c r="G42" s="7">
        <f t="shared" si="6"/>
        <v>2080.9899999999998</v>
      </c>
      <c r="H42" s="7">
        <f t="shared" si="7"/>
        <v>46477.310000000005</v>
      </c>
      <c r="I42" s="72"/>
    </row>
    <row r="43" spans="1:9" x14ac:dyDescent="0.25">
      <c r="A43" s="11" t="s">
        <v>282</v>
      </c>
      <c r="B43" s="11" t="s">
        <v>283</v>
      </c>
      <c r="C43" s="12" t="s">
        <v>47</v>
      </c>
      <c r="D43" s="7">
        <v>35434.43</v>
      </c>
      <c r="E43" s="7">
        <v>112.41</v>
      </c>
      <c r="F43" s="7"/>
      <c r="G43" s="7">
        <f t="shared" si="6"/>
        <v>112.41</v>
      </c>
      <c r="H43" s="7">
        <f t="shared" si="7"/>
        <v>35322.019999999997</v>
      </c>
    </row>
    <row r="44" spans="1:9" x14ac:dyDescent="0.25">
      <c r="A44" s="11" t="s">
        <v>194</v>
      </c>
      <c r="B44" s="11" t="s">
        <v>195</v>
      </c>
      <c r="C44" s="12" t="s">
        <v>50</v>
      </c>
      <c r="D44" s="7">
        <v>19685.8</v>
      </c>
      <c r="E44" s="7">
        <v>0</v>
      </c>
      <c r="F44" s="7"/>
      <c r="G44" s="7">
        <f t="shared" si="6"/>
        <v>0</v>
      </c>
      <c r="H44" s="7">
        <f t="shared" si="7"/>
        <v>19685.8</v>
      </c>
    </row>
    <row r="45" spans="1:9" x14ac:dyDescent="0.25">
      <c r="A45" s="11" t="s">
        <v>196</v>
      </c>
      <c r="B45" s="11" t="s">
        <v>197</v>
      </c>
      <c r="C45" s="12" t="s">
        <v>50</v>
      </c>
      <c r="D45" s="7">
        <v>19685.8</v>
      </c>
      <c r="E45" s="7">
        <v>0</v>
      </c>
      <c r="F45" s="7"/>
      <c r="G45" s="7">
        <f t="shared" si="6"/>
        <v>0</v>
      </c>
      <c r="H45" s="7">
        <f t="shared" si="7"/>
        <v>19685.8</v>
      </c>
    </row>
    <row r="46" spans="1:9" x14ac:dyDescent="0.25">
      <c r="A46" s="11" t="s">
        <v>198</v>
      </c>
      <c r="B46" s="11" t="s">
        <v>199</v>
      </c>
      <c r="C46" s="12" t="s">
        <v>50</v>
      </c>
      <c r="D46" s="7">
        <v>19685.8</v>
      </c>
      <c r="E46" s="7">
        <v>0</v>
      </c>
      <c r="F46" s="7"/>
      <c r="G46" s="7">
        <f t="shared" si="6"/>
        <v>0</v>
      </c>
      <c r="H46" s="7">
        <f t="shared" si="7"/>
        <v>19685.8</v>
      </c>
    </row>
    <row r="47" spans="1:9" x14ac:dyDescent="0.25">
      <c r="A47" s="11" t="s">
        <v>200</v>
      </c>
      <c r="B47" s="11" t="s">
        <v>467</v>
      </c>
      <c r="C47" s="12" t="s">
        <v>50</v>
      </c>
      <c r="D47" s="7">
        <v>19685.8</v>
      </c>
      <c r="E47" s="7">
        <v>0</v>
      </c>
      <c r="F47" s="7"/>
      <c r="G47" s="7">
        <f t="shared" si="6"/>
        <v>0</v>
      </c>
      <c r="H47" s="7">
        <f t="shared" si="7"/>
        <v>19685.8</v>
      </c>
    </row>
    <row r="48" spans="1:9" x14ac:dyDescent="0.25">
      <c r="A48" s="11" t="s">
        <v>544</v>
      </c>
      <c r="B48" s="11" t="s">
        <v>545</v>
      </c>
      <c r="C48" s="12" t="s">
        <v>50</v>
      </c>
      <c r="D48" s="7">
        <v>19685.8</v>
      </c>
      <c r="E48" s="7">
        <v>0</v>
      </c>
      <c r="F48" s="7"/>
      <c r="G48" s="7">
        <f t="shared" si="6"/>
        <v>0</v>
      </c>
      <c r="H48" s="7">
        <f t="shared" si="7"/>
        <v>19685.8</v>
      </c>
    </row>
    <row r="49" spans="1:9" x14ac:dyDescent="0.25">
      <c r="A49" s="14" t="s">
        <v>23</v>
      </c>
      <c r="B49" s="11"/>
      <c r="C49" s="12"/>
      <c r="D49" s="10">
        <f>SUM(D39:D48)</f>
        <v>328096.62999999995</v>
      </c>
      <c r="E49" s="10">
        <f>SUM(E39:E48)</f>
        <v>8436.369999999999</v>
      </c>
      <c r="F49" s="10"/>
      <c r="G49" s="10">
        <f>SUM(G39:G48)</f>
        <v>8436.369999999999</v>
      </c>
      <c r="H49" s="10">
        <f>SUM(H39:H48)</f>
        <v>319660.25999999995</v>
      </c>
    </row>
    <row r="50" spans="1:9" x14ac:dyDescent="0.25">
      <c r="A50" s="14" t="s">
        <v>56</v>
      </c>
      <c r="B50" s="11"/>
      <c r="C50" s="12"/>
      <c r="D50" s="7"/>
      <c r="E50" s="7"/>
      <c r="F50" s="7"/>
      <c r="G50" s="7"/>
      <c r="H50" s="7"/>
    </row>
    <row r="51" spans="1:9" x14ac:dyDescent="0.25">
      <c r="A51" s="11" t="s">
        <v>201</v>
      </c>
      <c r="B51" s="11" t="s">
        <v>202</v>
      </c>
      <c r="C51" s="12" t="s">
        <v>168</v>
      </c>
      <c r="D51" s="7">
        <v>48558.3</v>
      </c>
      <c r="E51" s="7">
        <v>2080.9899999999998</v>
      </c>
      <c r="F51" s="7"/>
      <c r="G51" s="7">
        <f>E51+F51</f>
        <v>2080.9899999999998</v>
      </c>
      <c r="H51" s="7">
        <f>D51-G51</f>
        <v>46477.310000000005</v>
      </c>
    </row>
    <row r="52" spans="1:9" x14ac:dyDescent="0.25">
      <c r="A52" s="15" t="s">
        <v>408</v>
      </c>
      <c r="B52" s="15" t="s">
        <v>203</v>
      </c>
      <c r="C52" s="16" t="s">
        <v>168</v>
      </c>
      <c r="D52" s="7">
        <v>48558.3</v>
      </c>
      <c r="E52" s="7">
        <v>2080.9899999999998</v>
      </c>
      <c r="F52" s="7"/>
      <c r="G52" s="7">
        <f t="shared" ref="G52:G61" si="8">E52+F52</f>
        <v>2080.9899999999998</v>
      </c>
      <c r="H52" s="7">
        <f t="shared" ref="H52:H61" si="9">D52-G52</f>
        <v>46477.310000000005</v>
      </c>
    </row>
    <row r="53" spans="1:9" x14ac:dyDescent="0.25">
      <c r="A53" s="15" t="s">
        <v>204</v>
      </c>
      <c r="B53" s="15" t="s">
        <v>205</v>
      </c>
      <c r="C53" s="16" t="s">
        <v>168</v>
      </c>
      <c r="D53" s="7">
        <v>48558.3</v>
      </c>
      <c r="E53" s="7">
        <v>2080.9899999999998</v>
      </c>
      <c r="F53" s="7"/>
      <c r="G53" s="7">
        <f t="shared" si="8"/>
        <v>2080.9899999999998</v>
      </c>
      <c r="H53" s="7">
        <f t="shared" si="9"/>
        <v>46477.310000000005</v>
      </c>
    </row>
    <row r="54" spans="1:9" x14ac:dyDescent="0.25">
      <c r="A54" s="15" t="s">
        <v>374</v>
      </c>
      <c r="B54" s="15" t="s">
        <v>375</v>
      </c>
      <c r="C54" s="16" t="s">
        <v>376</v>
      </c>
      <c r="D54" s="7">
        <v>35434.43</v>
      </c>
      <c r="E54" s="7">
        <v>112.41</v>
      </c>
      <c r="F54" s="7"/>
      <c r="G54" s="7">
        <f t="shared" si="8"/>
        <v>112.41</v>
      </c>
      <c r="H54" s="7">
        <f t="shared" si="9"/>
        <v>35322.019999999997</v>
      </c>
      <c r="I54" s="72"/>
    </row>
    <row r="55" spans="1:9" x14ac:dyDescent="0.25">
      <c r="A55" s="15" t="s">
        <v>526</v>
      </c>
      <c r="B55" s="15" t="s">
        <v>527</v>
      </c>
      <c r="C55" s="16" t="s">
        <v>47</v>
      </c>
      <c r="D55" s="7">
        <v>35434.43</v>
      </c>
      <c r="E55" s="7">
        <v>112.41</v>
      </c>
      <c r="F55" s="7"/>
      <c r="G55" s="7">
        <f t="shared" si="8"/>
        <v>112.41</v>
      </c>
      <c r="H55" s="7">
        <f t="shared" si="9"/>
        <v>35322.019999999997</v>
      </c>
      <c r="I55" s="72"/>
    </row>
    <row r="56" spans="1:9" x14ac:dyDescent="0.25">
      <c r="A56" s="11" t="s">
        <v>320</v>
      </c>
      <c r="B56" s="11" t="s">
        <v>321</v>
      </c>
      <c r="C56" s="12" t="s">
        <v>47</v>
      </c>
      <c r="D56" s="7">
        <v>35434.43</v>
      </c>
      <c r="E56" s="7">
        <v>112.41</v>
      </c>
      <c r="F56" s="7"/>
      <c r="G56" s="7">
        <f t="shared" si="8"/>
        <v>112.41</v>
      </c>
      <c r="H56" s="7">
        <f t="shared" si="9"/>
        <v>35322.019999999997</v>
      </c>
      <c r="I56" s="72"/>
    </row>
    <row r="57" spans="1:9" x14ac:dyDescent="0.25">
      <c r="A57" s="11" t="s">
        <v>272</v>
      </c>
      <c r="B57" s="11" t="s">
        <v>206</v>
      </c>
      <c r="C57" s="12" t="s">
        <v>50</v>
      </c>
      <c r="D57" s="7">
        <v>19685.8</v>
      </c>
      <c r="E57" s="7">
        <v>0</v>
      </c>
      <c r="F57" s="7"/>
      <c r="G57" s="7">
        <f t="shared" si="8"/>
        <v>0</v>
      </c>
      <c r="H57" s="7">
        <f t="shared" si="9"/>
        <v>19685.8</v>
      </c>
    </row>
    <row r="58" spans="1:9" x14ac:dyDescent="0.25">
      <c r="A58" s="11" t="s">
        <v>207</v>
      </c>
      <c r="B58" s="11" t="s">
        <v>208</v>
      </c>
      <c r="C58" s="12" t="s">
        <v>50</v>
      </c>
      <c r="D58" s="7">
        <v>19685.8</v>
      </c>
      <c r="E58" s="7">
        <v>0</v>
      </c>
      <c r="F58" s="7"/>
      <c r="G58" s="7">
        <f t="shared" si="8"/>
        <v>0</v>
      </c>
      <c r="H58" s="7">
        <f t="shared" si="9"/>
        <v>19685.8</v>
      </c>
    </row>
    <row r="59" spans="1:9" x14ac:dyDescent="0.25">
      <c r="A59" s="11" t="s">
        <v>570</v>
      </c>
      <c r="B59" s="11" t="s">
        <v>571</v>
      </c>
      <c r="C59" s="12" t="s">
        <v>50</v>
      </c>
      <c r="D59" s="7">
        <v>19685.8</v>
      </c>
      <c r="E59" s="7">
        <v>0</v>
      </c>
      <c r="F59" s="7"/>
      <c r="G59" s="7">
        <f t="shared" si="8"/>
        <v>0</v>
      </c>
      <c r="H59" s="7">
        <f t="shared" si="9"/>
        <v>19685.8</v>
      </c>
    </row>
    <row r="60" spans="1:9" x14ac:dyDescent="0.25">
      <c r="A60" s="11" t="s">
        <v>419</v>
      </c>
      <c r="B60" s="11" t="s">
        <v>420</v>
      </c>
      <c r="C60" s="12" t="s">
        <v>50</v>
      </c>
      <c r="D60" s="7">
        <v>13123.86</v>
      </c>
      <c r="E60" s="7">
        <v>0</v>
      </c>
      <c r="F60" s="7"/>
      <c r="G60" s="7">
        <f t="shared" si="8"/>
        <v>0</v>
      </c>
      <c r="H60" s="7">
        <f t="shared" si="9"/>
        <v>13123.86</v>
      </c>
    </row>
    <row r="61" spans="1:9" x14ac:dyDescent="0.25">
      <c r="E61" s="7"/>
      <c r="F61" s="7"/>
      <c r="G61" s="7">
        <f t="shared" si="8"/>
        <v>0</v>
      </c>
      <c r="H61" s="7">
        <f t="shared" si="9"/>
        <v>0</v>
      </c>
    </row>
    <row r="62" spans="1:9" x14ac:dyDescent="0.25">
      <c r="A62" s="14" t="s">
        <v>23</v>
      </c>
      <c r="B62" s="11"/>
      <c r="C62" s="12"/>
      <c r="D62" s="10">
        <f>SUM(D51:D60)</f>
        <v>324159.44999999995</v>
      </c>
      <c r="E62" s="10">
        <f>SUM(E51:E61)</f>
        <v>6580.1999999999989</v>
      </c>
      <c r="F62" s="10"/>
      <c r="G62" s="10">
        <f>SUM(G51:G61)</f>
        <v>6580.1999999999989</v>
      </c>
      <c r="H62" s="10">
        <f>SUM(H51:H61)</f>
        <v>317579.24999999994</v>
      </c>
    </row>
    <row r="63" spans="1:9" x14ac:dyDescent="0.25">
      <c r="A63" s="14" t="s">
        <v>209</v>
      </c>
      <c r="B63" s="11"/>
      <c r="C63" s="12"/>
      <c r="D63" s="7"/>
      <c r="E63" s="7"/>
      <c r="F63" s="7"/>
      <c r="G63" s="7"/>
      <c r="H63" s="7"/>
    </row>
    <row r="64" spans="1:9" x14ac:dyDescent="0.25">
      <c r="A64" s="5" t="s">
        <v>318</v>
      </c>
      <c r="B64" s="5" t="s">
        <v>210</v>
      </c>
      <c r="C64" s="6" t="s">
        <v>116</v>
      </c>
      <c r="D64" s="7">
        <v>137800.57</v>
      </c>
      <c r="E64" s="7">
        <v>23033.08</v>
      </c>
      <c r="F64" s="7"/>
      <c r="G64" s="7">
        <f>E64+F64</f>
        <v>23033.08</v>
      </c>
      <c r="H64" s="7">
        <f>D64-G64</f>
        <v>114767.49</v>
      </c>
    </row>
    <row r="65" spans="1:8" x14ac:dyDescent="0.25">
      <c r="A65" s="5" t="s">
        <v>211</v>
      </c>
      <c r="B65" s="95" t="s">
        <v>212</v>
      </c>
      <c r="C65" s="6" t="s">
        <v>267</v>
      </c>
      <c r="D65" s="7">
        <v>52495.45</v>
      </c>
      <c r="E65" s="7">
        <v>2694.94</v>
      </c>
      <c r="F65" s="7"/>
      <c r="G65" s="7">
        <f t="shared" ref="G65:G107" si="10">E65+F65</f>
        <v>2694.94</v>
      </c>
      <c r="H65" s="7">
        <f t="shared" ref="H65:H107" si="11">D65-G65</f>
        <v>49800.509999999995</v>
      </c>
    </row>
    <row r="66" spans="1:8" x14ac:dyDescent="0.25">
      <c r="A66" s="11" t="s">
        <v>213</v>
      </c>
      <c r="B66" s="11" t="s">
        <v>214</v>
      </c>
      <c r="C66" s="12" t="s">
        <v>215</v>
      </c>
      <c r="D66" s="7">
        <v>48558.3</v>
      </c>
      <c r="E66" s="7">
        <v>2080.9899999999998</v>
      </c>
      <c r="F66" s="7"/>
      <c r="G66" s="7">
        <f t="shared" si="10"/>
        <v>2080.9899999999998</v>
      </c>
      <c r="H66" s="7">
        <f t="shared" si="11"/>
        <v>46477.310000000005</v>
      </c>
    </row>
    <row r="67" spans="1:8" x14ac:dyDescent="0.25">
      <c r="A67" s="11" t="s">
        <v>217</v>
      </c>
      <c r="B67" s="11" t="s">
        <v>218</v>
      </c>
      <c r="C67" s="12" t="s">
        <v>216</v>
      </c>
      <c r="D67" s="7">
        <v>28872.5</v>
      </c>
      <c r="E67" s="7">
        <v>0</v>
      </c>
      <c r="F67" s="7"/>
      <c r="G67" s="7">
        <f t="shared" si="10"/>
        <v>0</v>
      </c>
      <c r="H67" s="7">
        <f t="shared" si="11"/>
        <v>28872.5</v>
      </c>
    </row>
    <row r="68" spans="1:8" x14ac:dyDescent="0.25">
      <c r="A68" s="15" t="s">
        <v>219</v>
      </c>
      <c r="B68" s="15" t="s">
        <v>220</v>
      </c>
      <c r="C68" s="16" t="s">
        <v>216</v>
      </c>
      <c r="D68" s="7">
        <v>28872.5</v>
      </c>
      <c r="E68" s="7">
        <v>0</v>
      </c>
      <c r="F68" s="7"/>
      <c r="G68" s="7">
        <f t="shared" si="10"/>
        <v>0</v>
      </c>
      <c r="H68" s="7">
        <f t="shared" si="11"/>
        <v>28872.5</v>
      </c>
    </row>
    <row r="69" spans="1:8" x14ac:dyDescent="0.25">
      <c r="A69" s="11" t="s">
        <v>188</v>
      </c>
      <c r="B69" s="11" t="s">
        <v>189</v>
      </c>
      <c r="C69" s="6" t="s">
        <v>216</v>
      </c>
      <c r="D69" s="7">
        <v>28872.5</v>
      </c>
      <c r="E69" s="7">
        <v>0</v>
      </c>
      <c r="F69" s="7"/>
      <c r="G69" s="7">
        <f t="shared" si="10"/>
        <v>0</v>
      </c>
      <c r="H69" s="7">
        <f t="shared" si="11"/>
        <v>28872.5</v>
      </c>
    </row>
    <row r="70" spans="1:8" x14ac:dyDescent="0.25">
      <c r="A70" s="5" t="s">
        <v>225</v>
      </c>
      <c r="B70" s="5" t="s">
        <v>226</v>
      </c>
      <c r="C70" s="6" t="s">
        <v>346</v>
      </c>
      <c r="D70" s="7">
        <v>39371.589999999997</v>
      </c>
      <c r="E70" s="7">
        <v>702.99</v>
      </c>
      <c r="F70" s="7"/>
      <c r="G70" s="7">
        <f t="shared" si="10"/>
        <v>702.99</v>
      </c>
      <c r="H70" s="7">
        <f t="shared" si="11"/>
        <v>38668.6</v>
      </c>
    </row>
    <row r="71" spans="1:8" x14ac:dyDescent="0.25">
      <c r="A71" s="11" t="s">
        <v>229</v>
      </c>
      <c r="B71" s="11" t="s">
        <v>230</v>
      </c>
      <c r="C71" s="12" t="s">
        <v>327</v>
      </c>
      <c r="D71" s="7">
        <v>35434.43</v>
      </c>
      <c r="E71" s="7">
        <v>112.41</v>
      </c>
      <c r="F71" s="7"/>
      <c r="G71" s="7">
        <f t="shared" si="10"/>
        <v>112.41</v>
      </c>
      <c r="H71" s="7">
        <f t="shared" si="11"/>
        <v>35322.019999999997</v>
      </c>
    </row>
    <row r="72" spans="1:8" x14ac:dyDescent="0.25">
      <c r="A72" s="79" t="s">
        <v>507</v>
      </c>
      <c r="B72" s="11" t="s">
        <v>508</v>
      </c>
      <c r="C72" s="12" t="s">
        <v>216</v>
      </c>
      <c r="D72" s="7">
        <v>19685.8</v>
      </c>
      <c r="E72" s="7">
        <v>0</v>
      </c>
      <c r="F72" s="7"/>
      <c r="G72" s="7">
        <f t="shared" si="10"/>
        <v>0</v>
      </c>
      <c r="H72" s="7">
        <f t="shared" si="11"/>
        <v>19685.8</v>
      </c>
    </row>
    <row r="73" spans="1:8" x14ac:dyDescent="0.25">
      <c r="A73" s="15" t="s">
        <v>221</v>
      </c>
      <c r="B73" s="15" t="s">
        <v>222</v>
      </c>
      <c r="C73" s="16" t="s">
        <v>216</v>
      </c>
      <c r="D73" s="7">
        <v>19685.8</v>
      </c>
      <c r="E73" s="7">
        <v>0</v>
      </c>
      <c r="F73" s="7"/>
      <c r="G73" s="7">
        <f t="shared" si="10"/>
        <v>0</v>
      </c>
      <c r="H73" s="7">
        <f t="shared" si="11"/>
        <v>19685.8</v>
      </c>
    </row>
    <row r="74" spans="1:8" x14ac:dyDescent="0.25">
      <c r="A74" s="11" t="s">
        <v>550</v>
      </c>
      <c r="B74" s="32" t="s">
        <v>551</v>
      </c>
      <c r="C74" s="12" t="s">
        <v>216</v>
      </c>
      <c r="D74" s="7">
        <v>19685.8</v>
      </c>
      <c r="E74" s="7">
        <v>0</v>
      </c>
      <c r="F74" s="7"/>
      <c r="G74" s="7">
        <f t="shared" si="10"/>
        <v>0</v>
      </c>
      <c r="H74" s="7">
        <f t="shared" si="11"/>
        <v>19685.8</v>
      </c>
    </row>
    <row r="75" spans="1:8" x14ac:dyDescent="0.25">
      <c r="A75" s="11" t="s">
        <v>223</v>
      </c>
      <c r="B75" s="11" t="s">
        <v>224</v>
      </c>
      <c r="C75" s="12" t="s">
        <v>216</v>
      </c>
      <c r="D75" s="7">
        <v>19685.8</v>
      </c>
      <c r="E75" s="7">
        <v>0</v>
      </c>
      <c r="F75" s="7"/>
      <c r="G75" s="7">
        <f t="shared" si="10"/>
        <v>0</v>
      </c>
      <c r="H75" s="7">
        <f t="shared" si="11"/>
        <v>19685.8</v>
      </c>
    </row>
    <row r="76" spans="1:8" x14ac:dyDescent="0.25">
      <c r="A76" s="7" t="s">
        <v>227</v>
      </c>
      <c r="B76" s="18" t="s">
        <v>228</v>
      </c>
      <c r="C76" s="19" t="s">
        <v>216</v>
      </c>
      <c r="D76" s="7">
        <v>19685.8</v>
      </c>
      <c r="E76" s="7">
        <v>0</v>
      </c>
      <c r="F76" s="7"/>
      <c r="G76" s="7">
        <f t="shared" si="10"/>
        <v>0</v>
      </c>
      <c r="H76" s="7">
        <f t="shared" si="11"/>
        <v>19685.8</v>
      </c>
    </row>
    <row r="77" spans="1:8" x14ac:dyDescent="0.25">
      <c r="A77" s="7" t="s">
        <v>461</v>
      </c>
      <c r="B77" s="18" t="s">
        <v>462</v>
      </c>
      <c r="C77" s="19" t="s">
        <v>216</v>
      </c>
      <c r="D77" s="7">
        <v>19685.8</v>
      </c>
      <c r="E77" s="7">
        <v>0</v>
      </c>
      <c r="F77" s="7"/>
      <c r="G77" s="7">
        <f t="shared" si="10"/>
        <v>0</v>
      </c>
      <c r="H77" s="7">
        <f t="shared" si="11"/>
        <v>19685.8</v>
      </c>
    </row>
    <row r="78" spans="1:8" x14ac:dyDescent="0.25">
      <c r="A78" s="7" t="s">
        <v>473</v>
      </c>
      <c r="B78" s="18" t="s">
        <v>474</v>
      </c>
      <c r="C78" s="19" t="s">
        <v>216</v>
      </c>
      <c r="D78" s="7">
        <v>19685.8</v>
      </c>
      <c r="E78" s="7">
        <v>0</v>
      </c>
      <c r="F78" s="7"/>
      <c r="G78" s="7">
        <f t="shared" si="10"/>
        <v>0</v>
      </c>
      <c r="H78" s="7">
        <f t="shared" si="11"/>
        <v>19685.8</v>
      </c>
    </row>
    <row r="79" spans="1:8" x14ac:dyDescent="0.25">
      <c r="A79" s="5" t="s">
        <v>314</v>
      </c>
      <c r="B79" s="5" t="s">
        <v>315</v>
      </c>
      <c r="C79" s="19" t="s">
        <v>216</v>
      </c>
      <c r="D79" s="7">
        <v>19685.8</v>
      </c>
      <c r="E79" s="7">
        <v>0</v>
      </c>
      <c r="F79" s="7"/>
      <c r="G79" s="7">
        <f t="shared" si="10"/>
        <v>0</v>
      </c>
      <c r="H79" s="7">
        <f t="shared" si="11"/>
        <v>19685.8</v>
      </c>
    </row>
    <row r="80" spans="1:8" x14ac:dyDescent="0.25">
      <c r="A80" s="5" t="s">
        <v>518</v>
      </c>
      <c r="B80" s="5" t="s">
        <v>519</v>
      </c>
      <c r="C80" s="19" t="s">
        <v>216</v>
      </c>
      <c r="D80" s="7">
        <v>19685.8</v>
      </c>
      <c r="E80" s="7">
        <v>0</v>
      </c>
      <c r="F80" s="7"/>
      <c r="G80" s="7">
        <f t="shared" si="10"/>
        <v>0</v>
      </c>
      <c r="H80" s="7">
        <f t="shared" si="11"/>
        <v>19685.8</v>
      </c>
    </row>
    <row r="81" spans="1:8" x14ac:dyDescent="0.25">
      <c r="A81" s="5" t="s">
        <v>470</v>
      </c>
      <c r="B81" s="5" t="s">
        <v>463</v>
      </c>
      <c r="C81" s="19" t="s">
        <v>216</v>
      </c>
      <c r="D81" s="7">
        <v>19685.8</v>
      </c>
      <c r="E81" s="7">
        <v>0</v>
      </c>
      <c r="F81" s="7"/>
      <c r="G81" s="7">
        <f t="shared" si="10"/>
        <v>0</v>
      </c>
      <c r="H81" s="7">
        <f t="shared" si="11"/>
        <v>19685.8</v>
      </c>
    </row>
    <row r="82" spans="1:8" x14ac:dyDescent="0.25">
      <c r="A82" s="5" t="s">
        <v>561</v>
      </c>
      <c r="B82" s="5" t="s">
        <v>562</v>
      </c>
      <c r="C82" s="19" t="s">
        <v>216</v>
      </c>
      <c r="D82" s="7">
        <v>19685.8</v>
      </c>
      <c r="E82" s="7">
        <v>0</v>
      </c>
      <c r="F82" s="7"/>
      <c r="G82" s="7">
        <f t="shared" si="10"/>
        <v>0</v>
      </c>
      <c r="H82" s="7">
        <f t="shared" si="11"/>
        <v>19685.8</v>
      </c>
    </row>
    <row r="83" spans="1:8" x14ac:dyDescent="0.25">
      <c r="A83" s="5" t="s">
        <v>236</v>
      </c>
      <c r="B83" s="5" t="s">
        <v>237</v>
      </c>
      <c r="C83" s="6" t="s">
        <v>216</v>
      </c>
      <c r="D83" s="7">
        <v>19685.8</v>
      </c>
      <c r="E83" s="7">
        <v>0</v>
      </c>
      <c r="F83" s="7"/>
      <c r="G83" s="7">
        <f t="shared" si="10"/>
        <v>0</v>
      </c>
      <c r="H83" s="7">
        <f t="shared" si="11"/>
        <v>19685.8</v>
      </c>
    </row>
    <row r="84" spans="1:8" x14ac:dyDescent="0.25">
      <c r="A84" s="78" t="s">
        <v>503</v>
      </c>
      <c r="B84" s="5" t="s">
        <v>504</v>
      </c>
      <c r="C84" s="6" t="s">
        <v>216</v>
      </c>
      <c r="D84" s="7">
        <v>19685.8</v>
      </c>
      <c r="E84" s="7">
        <v>0</v>
      </c>
      <c r="F84" s="7"/>
      <c r="G84" s="7">
        <f t="shared" si="10"/>
        <v>0</v>
      </c>
      <c r="H84" s="7">
        <f t="shared" si="11"/>
        <v>19685.8</v>
      </c>
    </row>
    <row r="85" spans="1:8" x14ac:dyDescent="0.25">
      <c r="A85" s="5" t="s">
        <v>459</v>
      </c>
      <c r="B85" s="5" t="s">
        <v>458</v>
      </c>
      <c r="C85" s="6" t="s">
        <v>216</v>
      </c>
      <c r="D85" s="7">
        <v>19685.8</v>
      </c>
      <c r="E85" s="7">
        <v>0</v>
      </c>
      <c r="F85" s="7"/>
      <c r="G85" s="7">
        <f t="shared" si="10"/>
        <v>0</v>
      </c>
      <c r="H85" s="7">
        <f t="shared" si="11"/>
        <v>19685.8</v>
      </c>
    </row>
    <row r="86" spans="1:8" x14ac:dyDescent="0.25">
      <c r="A86" s="84" t="s">
        <v>509</v>
      </c>
      <c r="B86" s="18" t="s">
        <v>510</v>
      </c>
      <c r="C86" s="19" t="s">
        <v>216</v>
      </c>
      <c r="D86" s="18">
        <v>13123.86</v>
      </c>
      <c r="E86" s="7">
        <v>0</v>
      </c>
      <c r="F86" s="7"/>
      <c r="G86" s="7">
        <f t="shared" si="10"/>
        <v>0</v>
      </c>
      <c r="H86" s="7">
        <f t="shared" si="11"/>
        <v>13123.86</v>
      </c>
    </row>
    <row r="87" spans="1:8" x14ac:dyDescent="0.25">
      <c r="A87" s="7" t="s">
        <v>475</v>
      </c>
      <c r="B87" s="18" t="s">
        <v>476</v>
      </c>
      <c r="C87" s="19" t="s">
        <v>216</v>
      </c>
      <c r="D87" s="18">
        <v>13123.86</v>
      </c>
      <c r="E87" s="7">
        <v>0</v>
      </c>
      <c r="F87" s="7"/>
      <c r="G87" s="7">
        <f t="shared" si="10"/>
        <v>0</v>
      </c>
      <c r="H87" s="7">
        <f t="shared" si="11"/>
        <v>13123.86</v>
      </c>
    </row>
    <row r="88" spans="1:8" x14ac:dyDescent="0.25">
      <c r="A88" s="5" t="s">
        <v>331</v>
      </c>
      <c r="B88" s="5" t="s">
        <v>332</v>
      </c>
      <c r="C88" s="6" t="s">
        <v>216</v>
      </c>
      <c r="D88" s="18">
        <v>13123.86</v>
      </c>
      <c r="E88" s="7">
        <v>0</v>
      </c>
      <c r="F88" s="7"/>
      <c r="G88" s="7">
        <f t="shared" si="10"/>
        <v>0</v>
      </c>
      <c r="H88" s="7">
        <f t="shared" si="11"/>
        <v>13123.86</v>
      </c>
    </row>
    <row r="89" spans="1:8" x14ac:dyDescent="0.25">
      <c r="A89" s="78" t="s">
        <v>505</v>
      </c>
      <c r="B89" s="5" t="s">
        <v>506</v>
      </c>
      <c r="C89" s="6" t="s">
        <v>216</v>
      </c>
      <c r="D89" s="18">
        <v>13123.86</v>
      </c>
      <c r="E89" s="7">
        <v>0</v>
      </c>
      <c r="F89" s="7"/>
      <c r="G89" s="7">
        <f t="shared" si="10"/>
        <v>0</v>
      </c>
      <c r="H89" s="7">
        <f t="shared" si="11"/>
        <v>13123.86</v>
      </c>
    </row>
    <row r="90" spans="1:8" x14ac:dyDescent="0.25">
      <c r="A90" s="5" t="s">
        <v>316</v>
      </c>
      <c r="B90" s="5" t="s">
        <v>317</v>
      </c>
      <c r="C90" s="6" t="s">
        <v>216</v>
      </c>
      <c r="D90" s="18">
        <v>13123.86</v>
      </c>
      <c r="E90" s="7">
        <v>0</v>
      </c>
      <c r="F90" s="7"/>
      <c r="G90" s="7">
        <f t="shared" si="10"/>
        <v>0</v>
      </c>
      <c r="H90" s="7">
        <f t="shared" si="11"/>
        <v>13123.86</v>
      </c>
    </row>
    <row r="91" spans="1:8" x14ac:dyDescent="0.25">
      <c r="A91" s="5" t="s">
        <v>270</v>
      </c>
      <c r="B91" s="5" t="s">
        <v>271</v>
      </c>
      <c r="C91" s="6" t="s">
        <v>216</v>
      </c>
      <c r="D91" s="7">
        <v>19685.8</v>
      </c>
      <c r="E91" s="7">
        <v>0</v>
      </c>
      <c r="F91" s="7"/>
      <c r="G91" s="7">
        <f t="shared" si="10"/>
        <v>0</v>
      </c>
      <c r="H91" s="7">
        <f t="shared" si="11"/>
        <v>19685.8</v>
      </c>
    </row>
    <row r="92" spans="1:8" x14ac:dyDescent="0.25">
      <c r="A92" s="11" t="s">
        <v>264</v>
      </c>
      <c r="B92" s="11" t="s">
        <v>265</v>
      </c>
      <c r="C92" s="12" t="s">
        <v>266</v>
      </c>
      <c r="D92" s="7">
        <v>19685.8</v>
      </c>
      <c r="E92" s="7">
        <v>0</v>
      </c>
      <c r="F92" s="7"/>
      <c r="G92" s="7">
        <f t="shared" si="10"/>
        <v>0</v>
      </c>
      <c r="H92" s="7">
        <f t="shared" si="11"/>
        <v>19685.8</v>
      </c>
    </row>
    <row r="93" spans="1:8" x14ac:dyDescent="0.25">
      <c r="A93" s="11" t="s">
        <v>311</v>
      </c>
      <c r="B93" s="11" t="s">
        <v>312</v>
      </c>
      <c r="C93" s="12" t="s">
        <v>216</v>
      </c>
      <c r="D93" s="7">
        <v>13123.86</v>
      </c>
      <c r="E93" s="7">
        <v>0</v>
      </c>
      <c r="F93" s="7"/>
      <c r="G93" s="7">
        <f t="shared" si="10"/>
        <v>0</v>
      </c>
      <c r="H93" s="7">
        <f t="shared" si="11"/>
        <v>13123.86</v>
      </c>
    </row>
    <row r="94" spans="1:8" x14ac:dyDescent="0.25">
      <c r="A94" s="11" t="s">
        <v>231</v>
      </c>
      <c r="B94" s="11" t="s">
        <v>468</v>
      </c>
      <c r="C94" s="12" t="s">
        <v>216</v>
      </c>
      <c r="D94" s="7">
        <v>13123.86</v>
      </c>
      <c r="E94" s="7">
        <v>0</v>
      </c>
      <c r="F94" s="7"/>
      <c r="G94" s="7">
        <f t="shared" si="10"/>
        <v>0</v>
      </c>
      <c r="H94" s="7">
        <f t="shared" si="11"/>
        <v>13123.86</v>
      </c>
    </row>
    <row r="95" spans="1:8" x14ac:dyDescent="0.25">
      <c r="A95" s="5" t="s">
        <v>232</v>
      </c>
      <c r="B95" s="5" t="s">
        <v>233</v>
      </c>
      <c r="C95" s="6" t="s">
        <v>216</v>
      </c>
      <c r="D95" s="7">
        <v>13123.86</v>
      </c>
      <c r="E95" s="7">
        <v>0</v>
      </c>
      <c r="F95" s="7"/>
      <c r="G95" s="7">
        <f t="shared" si="10"/>
        <v>0</v>
      </c>
      <c r="H95" s="7">
        <f t="shared" si="11"/>
        <v>13123.86</v>
      </c>
    </row>
    <row r="96" spans="1:8" x14ac:dyDescent="0.25">
      <c r="A96" s="5" t="s">
        <v>234</v>
      </c>
      <c r="B96" s="5" t="s">
        <v>235</v>
      </c>
      <c r="C96" s="6" t="s">
        <v>216</v>
      </c>
      <c r="D96" s="7">
        <v>13123.86</v>
      </c>
      <c r="E96" s="7">
        <v>0</v>
      </c>
      <c r="F96" s="7"/>
      <c r="G96" s="7">
        <f t="shared" si="10"/>
        <v>0</v>
      </c>
      <c r="H96" s="7">
        <f t="shared" si="11"/>
        <v>13123.86</v>
      </c>
    </row>
    <row r="97" spans="1:8" x14ac:dyDescent="0.25">
      <c r="A97" s="18"/>
      <c r="B97" s="18"/>
      <c r="C97" s="18"/>
      <c r="D97" s="18"/>
      <c r="E97" s="7">
        <v>0</v>
      </c>
      <c r="F97" s="7"/>
      <c r="G97" s="7">
        <f t="shared" si="10"/>
        <v>0</v>
      </c>
      <c r="H97" s="7">
        <f t="shared" si="11"/>
        <v>0</v>
      </c>
    </row>
    <row r="98" spans="1:8" x14ac:dyDescent="0.25">
      <c r="A98" s="18"/>
      <c r="B98" s="18"/>
      <c r="C98" s="18"/>
      <c r="D98" s="18"/>
      <c r="E98" s="7">
        <v>0</v>
      </c>
      <c r="F98" s="7"/>
      <c r="G98" s="7">
        <f t="shared" si="10"/>
        <v>0</v>
      </c>
      <c r="H98" s="7">
        <f t="shared" si="11"/>
        <v>0</v>
      </c>
    </row>
    <row r="99" spans="1:8" x14ac:dyDescent="0.25">
      <c r="A99" s="5" t="s">
        <v>322</v>
      </c>
      <c r="B99" s="5" t="s">
        <v>323</v>
      </c>
      <c r="C99" s="6" t="s">
        <v>216</v>
      </c>
      <c r="D99" s="7">
        <v>13123.86</v>
      </c>
      <c r="E99" s="7">
        <v>0</v>
      </c>
      <c r="F99" s="7"/>
      <c r="G99" s="7">
        <f t="shared" si="10"/>
        <v>0</v>
      </c>
      <c r="H99" s="7">
        <f t="shared" si="11"/>
        <v>13123.86</v>
      </c>
    </row>
    <row r="100" spans="1:8" x14ac:dyDescent="0.25">
      <c r="A100" s="5" t="s">
        <v>324</v>
      </c>
      <c r="B100" s="5" t="s">
        <v>325</v>
      </c>
      <c r="C100" s="6" t="s">
        <v>216</v>
      </c>
      <c r="D100" s="7">
        <v>13123.86</v>
      </c>
      <c r="E100" s="7">
        <v>0</v>
      </c>
      <c r="F100" s="7"/>
      <c r="G100" s="7">
        <f t="shared" si="10"/>
        <v>0</v>
      </c>
      <c r="H100" s="7">
        <f t="shared" si="11"/>
        <v>13123.86</v>
      </c>
    </row>
    <row r="101" spans="1:8" x14ac:dyDescent="0.25">
      <c r="A101" s="5" t="s">
        <v>445</v>
      </c>
      <c r="B101" s="5" t="s">
        <v>446</v>
      </c>
      <c r="C101" s="6" t="s">
        <v>216</v>
      </c>
      <c r="D101" s="7">
        <v>13123.86</v>
      </c>
      <c r="E101" s="7">
        <v>0</v>
      </c>
      <c r="F101" s="7"/>
      <c r="G101" s="7">
        <f t="shared" si="10"/>
        <v>0</v>
      </c>
      <c r="H101" s="7">
        <f t="shared" si="11"/>
        <v>13123.86</v>
      </c>
    </row>
    <row r="102" spans="1:8" x14ac:dyDescent="0.25">
      <c r="A102" s="5" t="s">
        <v>298</v>
      </c>
      <c r="B102" s="5" t="s">
        <v>299</v>
      </c>
      <c r="C102" s="6" t="s">
        <v>216</v>
      </c>
      <c r="D102" s="7">
        <v>13123.86</v>
      </c>
      <c r="E102" s="7">
        <v>0</v>
      </c>
      <c r="F102" s="7"/>
      <c r="G102" s="7">
        <f t="shared" si="10"/>
        <v>0</v>
      </c>
      <c r="H102" s="7">
        <f t="shared" si="11"/>
        <v>13123.86</v>
      </c>
    </row>
    <row r="103" spans="1:8" x14ac:dyDescent="0.25">
      <c r="A103" s="5" t="s">
        <v>352</v>
      </c>
      <c r="B103" s="5" t="s">
        <v>469</v>
      </c>
      <c r="C103" s="6" t="s">
        <v>216</v>
      </c>
      <c r="D103" s="7">
        <v>13123.86</v>
      </c>
      <c r="E103" s="7">
        <v>0</v>
      </c>
      <c r="F103" s="7"/>
      <c r="G103" s="7">
        <f t="shared" si="10"/>
        <v>0</v>
      </c>
      <c r="H103" s="7">
        <f t="shared" si="11"/>
        <v>13123.86</v>
      </c>
    </row>
    <row r="104" spans="1:8" x14ac:dyDescent="0.25">
      <c r="A104" s="5" t="s">
        <v>343</v>
      </c>
      <c r="B104" s="5" t="s">
        <v>344</v>
      </c>
      <c r="C104" s="6" t="s">
        <v>216</v>
      </c>
      <c r="D104" s="7">
        <v>13123.86</v>
      </c>
      <c r="E104" s="7">
        <v>0</v>
      </c>
      <c r="F104" s="7"/>
      <c r="G104" s="7">
        <f t="shared" si="10"/>
        <v>0</v>
      </c>
      <c r="H104" s="7">
        <f t="shared" si="11"/>
        <v>13123.86</v>
      </c>
    </row>
    <row r="105" spans="1:8" x14ac:dyDescent="0.25">
      <c r="A105" s="5" t="s">
        <v>480</v>
      </c>
      <c r="B105" s="5" t="s">
        <v>481</v>
      </c>
      <c r="C105" s="6" t="s">
        <v>216</v>
      </c>
      <c r="D105" s="7">
        <v>13123.86</v>
      </c>
      <c r="E105" s="7">
        <v>0</v>
      </c>
      <c r="F105" s="7"/>
      <c r="G105" s="7">
        <f t="shared" si="10"/>
        <v>0</v>
      </c>
      <c r="H105" s="7">
        <f t="shared" si="11"/>
        <v>13123.86</v>
      </c>
    </row>
    <row r="106" spans="1:8" x14ac:dyDescent="0.25">
      <c r="A106" s="54" t="s">
        <v>554</v>
      </c>
      <c r="B106" s="18" t="s">
        <v>555</v>
      </c>
      <c r="C106" s="6" t="s">
        <v>216</v>
      </c>
      <c r="D106" s="7">
        <v>13123.86</v>
      </c>
      <c r="E106" s="7">
        <v>0</v>
      </c>
      <c r="F106" s="7"/>
      <c r="G106" s="7">
        <f t="shared" si="10"/>
        <v>0</v>
      </c>
      <c r="H106" s="7">
        <f t="shared" si="11"/>
        <v>13123.86</v>
      </c>
    </row>
    <row r="107" spans="1:8" x14ac:dyDescent="0.25">
      <c r="A107" s="5" t="s">
        <v>556</v>
      </c>
      <c r="B107" s="5" t="s">
        <v>557</v>
      </c>
      <c r="C107" s="6" t="s">
        <v>216</v>
      </c>
      <c r="D107" s="7">
        <v>13123.86</v>
      </c>
      <c r="E107" s="7">
        <v>0</v>
      </c>
      <c r="F107" s="7"/>
      <c r="G107" s="7">
        <f t="shared" si="10"/>
        <v>0</v>
      </c>
      <c r="H107" s="7">
        <f t="shared" si="11"/>
        <v>13123.86</v>
      </c>
    </row>
    <row r="108" spans="1:8" x14ac:dyDescent="0.25">
      <c r="A108" s="14" t="s">
        <v>23</v>
      </c>
      <c r="B108" s="5"/>
      <c r="C108" s="6"/>
      <c r="D108" s="10">
        <f>SUM(D64:D107)</f>
        <v>951480.12000000011</v>
      </c>
      <c r="E108" s="10">
        <f>SUM(E64:E107)</f>
        <v>28624.410000000003</v>
      </c>
      <c r="F108" s="10"/>
      <c r="G108" s="10">
        <f>SUM(G64:G107)</f>
        <v>28624.410000000003</v>
      </c>
      <c r="H108" s="10">
        <f>SUM(H64:H107)</f>
        <v>922855.71000000008</v>
      </c>
    </row>
    <row r="109" spans="1:8" x14ac:dyDescent="0.25">
      <c r="A109" s="5"/>
      <c r="B109" s="5"/>
      <c r="C109" s="6"/>
      <c r="D109" s="7"/>
      <c r="E109" s="7"/>
      <c r="F109" s="7"/>
      <c r="G109" s="7"/>
      <c r="H109" s="7"/>
    </row>
    <row r="110" spans="1:8" x14ac:dyDescent="0.25">
      <c r="A110" s="88" t="s">
        <v>163</v>
      </c>
      <c r="B110" s="89"/>
      <c r="C110" s="89"/>
      <c r="D110" s="88">
        <f>SUM(D19+D32+D37+D49+D62+D108)</f>
        <v>2330586.6399999997</v>
      </c>
      <c r="E110" s="88">
        <f>SUM(E19+E32+E37+E49+E62+E108)</f>
        <v>64362.65</v>
      </c>
      <c r="F110" s="88">
        <f>SUM(F19+F32+F37+F49+F62+F108)</f>
        <v>2693</v>
      </c>
      <c r="G110" s="88">
        <f>SUM(G19+G32+G37+G49+G62+G108)</f>
        <v>67055.649999999994</v>
      </c>
      <c r="H110" s="88">
        <f>SUM(H19+H32+H37+H49+H62+H108)</f>
        <v>2263530.9899999998</v>
      </c>
    </row>
    <row r="111" spans="1:8" s="28" customFormat="1" ht="16.5" thickBot="1" x14ac:dyDescent="0.3">
      <c r="A111" s="26"/>
      <c r="B111" s="27"/>
      <c r="C111" s="27"/>
      <c r="D111" s="26"/>
      <c r="E111" s="26"/>
      <c r="F111" s="26"/>
      <c r="G111" s="26"/>
      <c r="H111" s="26"/>
    </row>
    <row r="112" spans="1:8" s="28" customFormat="1" ht="16.5" thickBot="1" x14ac:dyDescent="0.3">
      <c r="A112" s="26"/>
      <c r="B112" s="33" t="s">
        <v>582</v>
      </c>
      <c r="C112" s="27"/>
      <c r="D112" s="26"/>
      <c r="E112" s="26"/>
      <c r="F112" s="26"/>
      <c r="G112" s="26"/>
      <c r="H112" s="26"/>
    </row>
    <row r="113" spans="1:11" s="28" customFormat="1" x14ac:dyDescent="0.25">
      <c r="A113" s="34" t="s">
        <v>238</v>
      </c>
      <c r="B113" s="35">
        <f>D110</f>
        <v>2330586.6399999997</v>
      </c>
      <c r="C113" s="27"/>
      <c r="D113" s="26"/>
      <c r="E113" s="26"/>
      <c r="F113" s="26"/>
      <c r="G113" s="26"/>
      <c r="H113" s="26"/>
    </row>
    <row r="114" spans="1:11" x14ac:dyDescent="0.25">
      <c r="A114" s="75" t="s">
        <v>412</v>
      </c>
      <c r="B114" s="36"/>
      <c r="G114" s="29"/>
      <c r="H114" s="29"/>
    </row>
    <row r="115" spans="1:11" ht="16.5" thickBot="1" x14ac:dyDescent="0.3">
      <c r="A115" s="75" t="s">
        <v>239</v>
      </c>
      <c r="B115" s="37">
        <f>G110</f>
        <v>67055.649999999994</v>
      </c>
    </row>
    <row r="116" spans="1:11" ht="16.5" thickBot="1" x14ac:dyDescent="0.3">
      <c r="A116" s="76" t="s">
        <v>240</v>
      </c>
      <c r="B116" s="38">
        <f>SUM(B113-B115)</f>
        <v>2263530.9899999998</v>
      </c>
    </row>
    <row r="117" spans="1:11" x14ac:dyDescent="0.25">
      <c r="A117" s="77"/>
      <c r="B117" s="39"/>
      <c r="C117" s="39"/>
      <c r="D117" s="39"/>
    </row>
    <row r="118" spans="1:11" x14ac:dyDescent="0.25">
      <c r="A118" s="77"/>
      <c r="B118" s="39"/>
      <c r="C118" s="39"/>
      <c r="D118" s="39"/>
    </row>
    <row r="119" spans="1:11" x14ac:dyDescent="0.25">
      <c r="A119" s="77"/>
      <c r="B119" s="39"/>
      <c r="C119" s="39"/>
      <c r="D119" s="39"/>
    </row>
    <row r="120" spans="1:11" x14ac:dyDescent="0.25">
      <c r="A120" s="77"/>
      <c r="B120" s="39"/>
      <c r="C120" s="39"/>
      <c r="D120" s="39"/>
    </row>
    <row r="121" spans="1:11" x14ac:dyDescent="0.25">
      <c r="A121" s="81" t="s">
        <v>164</v>
      </c>
      <c r="D121" s="30" t="s">
        <v>513</v>
      </c>
      <c r="H121" s="30"/>
    </row>
    <row r="122" spans="1:11" s="30" customFormat="1" x14ac:dyDescent="0.25">
      <c r="A122" s="82" t="s">
        <v>165</v>
      </c>
      <c r="D122" s="108" t="s">
        <v>17</v>
      </c>
      <c r="E122" s="108"/>
      <c r="F122" s="108"/>
      <c r="G122" s="108"/>
      <c r="H122" s="108"/>
      <c r="I122" s="108"/>
      <c r="J122" s="82"/>
      <c r="K122" s="82"/>
    </row>
    <row r="123" spans="1:11" s="30" customFormat="1" x14ac:dyDescent="0.25"/>
    <row r="124" spans="1:11" x14ac:dyDescent="0.25">
      <c r="H124" s="1" t="s">
        <v>1</v>
      </c>
    </row>
  </sheetData>
  <mergeCells count="5">
    <mergeCell ref="A5:H5"/>
    <mergeCell ref="A6:H6"/>
    <mergeCell ref="A7:H7"/>
    <mergeCell ref="H122:I122"/>
    <mergeCell ref="D122:G122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8" fitToWidth="0" fitToHeight="0" orientation="landscape" r:id="rId1"/>
  <headerFooter alignWithMargins="0"/>
  <rowBreaks count="3" manualBreakCount="3">
    <brk id="32" max="6" man="1"/>
    <brk id="62" max="6" man="1"/>
    <brk id="96" max="9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0"/>
  <sheetViews>
    <sheetView zoomScaleNormal="100" zoomScaleSheetLayoutView="100" workbookViewId="0">
      <selection activeCell="C25" sqref="C25"/>
    </sheetView>
  </sheetViews>
  <sheetFormatPr baseColWidth="10" defaultRowHeight="15.75" x14ac:dyDescent="0.25"/>
  <cols>
    <col min="1" max="1" width="42.42578125" style="1" customWidth="1"/>
    <col min="2" max="2" width="16.42578125" style="1" customWidth="1"/>
    <col min="3" max="3" width="42.42578125" style="1" customWidth="1"/>
    <col min="4" max="4" width="14.5703125" style="1" customWidth="1"/>
    <col min="5" max="5" width="13.5703125" style="1" customWidth="1"/>
    <col min="6" max="6" width="14.85546875" style="1" customWidth="1"/>
    <col min="7" max="7" width="13.7109375" style="1" bestFit="1" customWidth="1"/>
    <col min="8" max="256" width="11.42578125" style="1"/>
    <col min="257" max="257" width="42.42578125" style="1" customWidth="1"/>
    <col min="258" max="258" width="16.42578125" style="1" customWidth="1"/>
    <col min="259" max="259" width="42.42578125" style="1" customWidth="1"/>
    <col min="260" max="260" width="14.5703125" style="1" customWidth="1"/>
    <col min="261" max="261" width="13.5703125" style="1" customWidth="1"/>
    <col min="262" max="262" width="14.85546875" style="1" customWidth="1"/>
    <col min="263" max="263" width="13.7109375" style="1" bestFit="1" customWidth="1"/>
    <col min="264" max="512" width="11.42578125" style="1"/>
    <col min="513" max="513" width="42.42578125" style="1" customWidth="1"/>
    <col min="514" max="514" width="16.42578125" style="1" customWidth="1"/>
    <col min="515" max="515" width="42.42578125" style="1" customWidth="1"/>
    <col min="516" max="516" width="14.5703125" style="1" customWidth="1"/>
    <col min="517" max="517" width="13.5703125" style="1" customWidth="1"/>
    <col min="518" max="518" width="14.85546875" style="1" customWidth="1"/>
    <col min="519" max="519" width="13.7109375" style="1" bestFit="1" customWidth="1"/>
    <col min="520" max="768" width="11.42578125" style="1"/>
    <col min="769" max="769" width="42.42578125" style="1" customWidth="1"/>
    <col min="770" max="770" width="16.42578125" style="1" customWidth="1"/>
    <col min="771" max="771" width="42.42578125" style="1" customWidth="1"/>
    <col min="772" max="772" width="14.5703125" style="1" customWidth="1"/>
    <col min="773" max="773" width="13.5703125" style="1" customWidth="1"/>
    <col min="774" max="774" width="14.85546875" style="1" customWidth="1"/>
    <col min="775" max="775" width="13.7109375" style="1" bestFit="1" customWidth="1"/>
    <col min="776" max="1024" width="11.42578125" style="1"/>
    <col min="1025" max="1025" width="42.42578125" style="1" customWidth="1"/>
    <col min="1026" max="1026" width="16.42578125" style="1" customWidth="1"/>
    <col min="1027" max="1027" width="42.42578125" style="1" customWidth="1"/>
    <col min="1028" max="1028" width="14.5703125" style="1" customWidth="1"/>
    <col min="1029" max="1029" width="13.5703125" style="1" customWidth="1"/>
    <col min="1030" max="1030" width="14.85546875" style="1" customWidth="1"/>
    <col min="1031" max="1031" width="13.7109375" style="1" bestFit="1" customWidth="1"/>
    <col min="1032" max="1280" width="11.42578125" style="1"/>
    <col min="1281" max="1281" width="42.42578125" style="1" customWidth="1"/>
    <col min="1282" max="1282" width="16.42578125" style="1" customWidth="1"/>
    <col min="1283" max="1283" width="42.42578125" style="1" customWidth="1"/>
    <col min="1284" max="1284" width="14.5703125" style="1" customWidth="1"/>
    <col min="1285" max="1285" width="13.5703125" style="1" customWidth="1"/>
    <col min="1286" max="1286" width="14.85546875" style="1" customWidth="1"/>
    <col min="1287" max="1287" width="13.7109375" style="1" bestFit="1" customWidth="1"/>
    <col min="1288" max="1536" width="11.42578125" style="1"/>
    <col min="1537" max="1537" width="42.42578125" style="1" customWidth="1"/>
    <col min="1538" max="1538" width="16.42578125" style="1" customWidth="1"/>
    <col min="1539" max="1539" width="42.42578125" style="1" customWidth="1"/>
    <col min="1540" max="1540" width="14.5703125" style="1" customWidth="1"/>
    <col min="1541" max="1541" width="13.5703125" style="1" customWidth="1"/>
    <col min="1542" max="1542" width="14.85546875" style="1" customWidth="1"/>
    <col min="1543" max="1543" width="13.7109375" style="1" bestFit="1" customWidth="1"/>
    <col min="1544" max="1792" width="11.42578125" style="1"/>
    <col min="1793" max="1793" width="42.42578125" style="1" customWidth="1"/>
    <col min="1794" max="1794" width="16.42578125" style="1" customWidth="1"/>
    <col min="1795" max="1795" width="42.42578125" style="1" customWidth="1"/>
    <col min="1796" max="1796" width="14.5703125" style="1" customWidth="1"/>
    <col min="1797" max="1797" width="13.5703125" style="1" customWidth="1"/>
    <col min="1798" max="1798" width="14.85546875" style="1" customWidth="1"/>
    <col min="1799" max="1799" width="13.7109375" style="1" bestFit="1" customWidth="1"/>
    <col min="1800" max="2048" width="11.42578125" style="1"/>
    <col min="2049" max="2049" width="42.42578125" style="1" customWidth="1"/>
    <col min="2050" max="2050" width="16.42578125" style="1" customWidth="1"/>
    <col min="2051" max="2051" width="42.42578125" style="1" customWidth="1"/>
    <col min="2052" max="2052" width="14.5703125" style="1" customWidth="1"/>
    <col min="2053" max="2053" width="13.5703125" style="1" customWidth="1"/>
    <col min="2054" max="2054" width="14.85546875" style="1" customWidth="1"/>
    <col min="2055" max="2055" width="13.7109375" style="1" bestFit="1" customWidth="1"/>
    <col min="2056" max="2304" width="11.42578125" style="1"/>
    <col min="2305" max="2305" width="42.42578125" style="1" customWidth="1"/>
    <col min="2306" max="2306" width="16.42578125" style="1" customWidth="1"/>
    <col min="2307" max="2307" width="42.42578125" style="1" customWidth="1"/>
    <col min="2308" max="2308" width="14.5703125" style="1" customWidth="1"/>
    <col min="2309" max="2309" width="13.5703125" style="1" customWidth="1"/>
    <col min="2310" max="2310" width="14.85546875" style="1" customWidth="1"/>
    <col min="2311" max="2311" width="13.7109375" style="1" bestFit="1" customWidth="1"/>
    <col min="2312" max="2560" width="11.42578125" style="1"/>
    <col min="2561" max="2561" width="42.42578125" style="1" customWidth="1"/>
    <col min="2562" max="2562" width="16.42578125" style="1" customWidth="1"/>
    <col min="2563" max="2563" width="42.42578125" style="1" customWidth="1"/>
    <col min="2564" max="2564" width="14.5703125" style="1" customWidth="1"/>
    <col min="2565" max="2565" width="13.5703125" style="1" customWidth="1"/>
    <col min="2566" max="2566" width="14.85546875" style="1" customWidth="1"/>
    <col min="2567" max="2567" width="13.7109375" style="1" bestFit="1" customWidth="1"/>
    <col min="2568" max="2816" width="11.42578125" style="1"/>
    <col min="2817" max="2817" width="42.42578125" style="1" customWidth="1"/>
    <col min="2818" max="2818" width="16.42578125" style="1" customWidth="1"/>
    <col min="2819" max="2819" width="42.42578125" style="1" customWidth="1"/>
    <col min="2820" max="2820" width="14.5703125" style="1" customWidth="1"/>
    <col min="2821" max="2821" width="13.5703125" style="1" customWidth="1"/>
    <col min="2822" max="2822" width="14.85546875" style="1" customWidth="1"/>
    <col min="2823" max="2823" width="13.7109375" style="1" bestFit="1" customWidth="1"/>
    <col min="2824" max="3072" width="11.42578125" style="1"/>
    <col min="3073" max="3073" width="42.42578125" style="1" customWidth="1"/>
    <col min="3074" max="3074" width="16.42578125" style="1" customWidth="1"/>
    <col min="3075" max="3075" width="42.42578125" style="1" customWidth="1"/>
    <col min="3076" max="3076" width="14.5703125" style="1" customWidth="1"/>
    <col min="3077" max="3077" width="13.5703125" style="1" customWidth="1"/>
    <col min="3078" max="3078" width="14.85546875" style="1" customWidth="1"/>
    <col min="3079" max="3079" width="13.7109375" style="1" bestFit="1" customWidth="1"/>
    <col min="3080" max="3328" width="11.42578125" style="1"/>
    <col min="3329" max="3329" width="42.42578125" style="1" customWidth="1"/>
    <col min="3330" max="3330" width="16.42578125" style="1" customWidth="1"/>
    <col min="3331" max="3331" width="42.42578125" style="1" customWidth="1"/>
    <col min="3332" max="3332" width="14.5703125" style="1" customWidth="1"/>
    <col min="3333" max="3333" width="13.5703125" style="1" customWidth="1"/>
    <col min="3334" max="3334" width="14.85546875" style="1" customWidth="1"/>
    <col min="3335" max="3335" width="13.7109375" style="1" bestFit="1" customWidth="1"/>
    <col min="3336" max="3584" width="11.42578125" style="1"/>
    <col min="3585" max="3585" width="42.42578125" style="1" customWidth="1"/>
    <col min="3586" max="3586" width="16.42578125" style="1" customWidth="1"/>
    <col min="3587" max="3587" width="42.42578125" style="1" customWidth="1"/>
    <col min="3588" max="3588" width="14.5703125" style="1" customWidth="1"/>
    <col min="3589" max="3589" width="13.5703125" style="1" customWidth="1"/>
    <col min="3590" max="3590" width="14.85546875" style="1" customWidth="1"/>
    <col min="3591" max="3591" width="13.7109375" style="1" bestFit="1" customWidth="1"/>
    <col min="3592" max="3840" width="11.42578125" style="1"/>
    <col min="3841" max="3841" width="42.42578125" style="1" customWidth="1"/>
    <col min="3842" max="3842" width="16.42578125" style="1" customWidth="1"/>
    <col min="3843" max="3843" width="42.42578125" style="1" customWidth="1"/>
    <col min="3844" max="3844" width="14.5703125" style="1" customWidth="1"/>
    <col min="3845" max="3845" width="13.5703125" style="1" customWidth="1"/>
    <col min="3846" max="3846" width="14.85546875" style="1" customWidth="1"/>
    <col min="3847" max="3847" width="13.7109375" style="1" bestFit="1" customWidth="1"/>
    <col min="3848" max="4096" width="11.42578125" style="1"/>
    <col min="4097" max="4097" width="42.42578125" style="1" customWidth="1"/>
    <col min="4098" max="4098" width="16.42578125" style="1" customWidth="1"/>
    <col min="4099" max="4099" width="42.42578125" style="1" customWidth="1"/>
    <col min="4100" max="4100" width="14.5703125" style="1" customWidth="1"/>
    <col min="4101" max="4101" width="13.5703125" style="1" customWidth="1"/>
    <col min="4102" max="4102" width="14.85546875" style="1" customWidth="1"/>
    <col min="4103" max="4103" width="13.7109375" style="1" bestFit="1" customWidth="1"/>
    <col min="4104" max="4352" width="11.42578125" style="1"/>
    <col min="4353" max="4353" width="42.42578125" style="1" customWidth="1"/>
    <col min="4354" max="4354" width="16.42578125" style="1" customWidth="1"/>
    <col min="4355" max="4355" width="42.42578125" style="1" customWidth="1"/>
    <col min="4356" max="4356" width="14.5703125" style="1" customWidth="1"/>
    <col min="4357" max="4357" width="13.5703125" style="1" customWidth="1"/>
    <col min="4358" max="4358" width="14.85546875" style="1" customWidth="1"/>
    <col min="4359" max="4359" width="13.7109375" style="1" bestFit="1" customWidth="1"/>
    <col min="4360" max="4608" width="11.42578125" style="1"/>
    <col min="4609" max="4609" width="42.42578125" style="1" customWidth="1"/>
    <col min="4610" max="4610" width="16.42578125" style="1" customWidth="1"/>
    <col min="4611" max="4611" width="42.42578125" style="1" customWidth="1"/>
    <col min="4612" max="4612" width="14.5703125" style="1" customWidth="1"/>
    <col min="4613" max="4613" width="13.5703125" style="1" customWidth="1"/>
    <col min="4614" max="4614" width="14.85546875" style="1" customWidth="1"/>
    <col min="4615" max="4615" width="13.7109375" style="1" bestFit="1" customWidth="1"/>
    <col min="4616" max="4864" width="11.42578125" style="1"/>
    <col min="4865" max="4865" width="42.42578125" style="1" customWidth="1"/>
    <col min="4866" max="4866" width="16.42578125" style="1" customWidth="1"/>
    <col min="4867" max="4867" width="42.42578125" style="1" customWidth="1"/>
    <col min="4868" max="4868" width="14.5703125" style="1" customWidth="1"/>
    <col min="4869" max="4869" width="13.5703125" style="1" customWidth="1"/>
    <col min="4870" max="4870" width="14.85546875" style="1" customWidth="1"/>
    <col min="4871" max="4871" width="13.7109375" style="1" bestFit="1" customWidth="1"/>
    <col min="4872" max="5120" width="11.42578125" style="1"/>
    <col min="5121" max="5121" width="42.42578125" style="1" customWidth="1"/>
    <col min="5122" max="5122" width="16.42578125" style="1" customWidth="1"/>
    <col min="5123" max="5123" width="42.42578125" style="1" customWidth="1"/>
    <col min="5124" max="5124" width="14.5703125" style="1" customWidth="1"/>
    <col min="5125" max="5125" width="13.5703125" style="1" customWidth="1"/>
    <col min="5126" max="5126" width="14.85546875" style="1" customWidth="1"/>
    <col min="5127" max="5127" width="13.7109375" style="1" bestFit="1" customWidth="1"/>
    <col min="5128" max="5376" width="11.42578125" style="1"/>
    <col min="5377" max="5377" width="42.42578125" style="1" customWidth="1"/>
    <col min="5378" max="5378" width="16.42578125" style="1" customWidth="1"/>
    <col min="5379" max="5379" width="42.42578125" style="1" customWidth="1"/>
    <col min="5380" max="5380" width="14.5703125" style="1" customWidth="1"/>
    <col min="5381" max="5381" width="13.5703125" style="1" customWidth="1"/>
    <col min="5382" max="5382" width="14.85546875" style="1" customWidth="1"/>
    <col min="5383" max="5383" width="13.7109375" style="1" bestFit="1" customWidth="1"/>
    <col min="5384" max="5632" width="11.42578125" style="1"/>
    <col min="5633" max="5633" width="42.42578125" style="1" customWidth="1"/>
    <col min="5634" max="5634" width="16.42578125" style="1" customWidth="1"/>
    <col min="5635" max="5635" width="42.42578125" style="1" customWidth="1"/>
    <col min="5636" max="5636" width="14.5703125" style="1" customWidth="1"/>
    <col min="5637" max="5637" width="13.5703125" style="1" customWidth="1"/>
    <col min="5638" max="5638" width="14.85546875" style="1" customWidth="1"/>
    <col min="5639" max="5639" width="13.7109375" style="1" bestFit="1" customWidth="1"/>
    <col min="5640" max="5888" width="11.42578125" style="1"/>
    <col min="5889" max="5889" width="42.42578125" style="1" customWidth="1"/>
    <col min="5890" max="5890" width="16.42578125" style="1" customWidth="1"/>
    <col min="5891" max="5891" width="42.42578125" style="1" customWidth="1"/>
    <col min="5892" max="5892" width="14.5703125" style="1" customWidth="1"/>
    <col min="5893" max="5893" width="13.5703125" style="1" customWidth="1"/>
    <col min="5894" max="5894" width="14.85546875" style="1" customWidth="1"/>
    <col min="5895" max="5895" width="13.7109375" style="1" bestFit="1" customWidth="1"/>
    <col min="5896" max="6144" width="11.42578125" style="1"/>
    <col min="6145" max="6145" width="42.42578125" style="1" customWidth="1"/>
    <col min="6146" max="6146" width="16.42578125" style="1" customWidth="1"/>
    <col min="6147" max="6147" width="42.42578125" style="1" customWidth="1"/>
    <col min="6148" max="6148" width="14.5703125" style="1" customWidth="1"/>
    <col min="6149" max="6149" width="13.5703125" style="1" customWidth="1"/>
    <col min="6150" max="6150" width="14.85546875" style="1" customWidth="1"/>
    <col min="6151" max="6151" width="13.7109375" style="1" bestFit="1" customWidth="1"/>
    <col min="6152" max="6400" width="11.42578125" style="1"/>
    <col min="6401" max="6401" width="42.42578125" style="1" customWidth="1"/>
    <col min="6402" max="6402" width="16.42578125" style="1" customWidth="1"/>
    <col min="6403" max="6403" width="42.42578125" style="1" customWidth="1"/>
    <col min="6404" max="6404" width="14.5703125" style="1" customWidth="1"/>
    <col min="6405" max="6405" width="13.5703125" style="1" customWidth="1"/>
    <col min="6406" max="6406" width="14.85546875" style="1" customWidth="1"/>
    <col min="6407" max="6407" width="13.7109375" style="1" bestFit="1" customWidth="1"/>
    <col min="6408" max="6656" width="11.42578125" style="1"/>
    <col min="6657" max="6657" width="42.42578125" style="1" customWidth="1"/>
    <col min="6658" max="6658" width="16.42578125" style="1" customWidth="1"/>
    <col min="6659" max="6659" width="42.42578125" style="1" customWidth="1"/>
    <col min="6660" max="6660" width="14.5703125" style="1" customWidth="1"/>
    <col min="6661" max="6661" width="13.5703125" style="1" customWidth="1"/>
    <col min="6662" max="6662" width="14.85546875" style="1" customWidth="1"/>
    <col min="6663" max="6663" width="13.7109375" style="1" bestFit="1" customWidth="1"/>
    <col min="6664" max="6912" width="11.42578125" style="1"/>
    <col min="6913" max="6913" width="42.42578125" style="1" customWidth="1"/>
    <col min="6914" max="6914" width="16.42578125" style="1" customWidth="1"/>
    <col min="6915" max="6915" width="42.42578125" style="1" customWidth="1"/>
    <col min="6916" max="6916" width="14.5703125" style="1" customWidth="1"/>
    <col min="6917" max="6917" width="13.5703125" style="1" customWidth="1"/>
    <col min="6918" max="6918" width="14.85546875" style="1" customWidth="1"/>
    <col min="6919" max="6919" width="13.7109375" style="1" bestFit="1" customWidth="1"/>
    <col min="6920" max="7168" width="11.42578125" style="1"/>
    <col min="7169" max="7169" width="42.42578125" style="1" customWidth="1"/>
    <col min="7170" max="7170" width="16.42578125" style="1" customWidth="1"/>
    <col min="7171" max="7171" width="42.42578125" style="1" customWidth="1"/>
    <col min="7172" max="7172" width="14.5703125" style="1" customWidth="1"/>
    <col min="7173" max="7173" width="13.5703125" style="1" customWidth="1"/>
    <col min="7174" max="7174" width="14.85546875" style="1" customWidth="1"/>
    <col min="7175" max="7175" width="13.7109375" style="1" bestFit="1" customWidth="1"/>
    <col min="7176" max="7424" width="11.42578125" style="1"/>
    <col min="7425" max="7425" width="42.42578125" style="1" customWidth="1"/>
    <col min="7426" max="7426" width="16.42578125" style="1" customWidth="1"/>
    <col min="7427" max="7427" width="42.42578125" style="1" customWidth="1"/>
    <col min="7428" max="7428" width="14.5703125" style="1" customWidth="1"/>
    <col min="7429" max="7429" width="13.5703125" style="1" customWidth="1"/>
    <col min="7430" max="7430" width="14.85546875" style="1" customWidth="1"/>
    <col min="7431" max="7431" width="13.7109375" style="1" bestFit="1" customWidth="1"/>
    <col min="7432" max="7680" width="11.42578125" style="1"/>
    <col min="7681" max="7681" width="42.42578125" style="1" customWidth="1"/>
    <col min="7682" max="7682" width="16.42578125" style="1" customWidth="1"/>
    <col min="7683" max="7683" width="42.42578125" style="1" customWidth="1"/>
    <col min="7684" max="7684" width="14.5703125" style="1" customWidth="1"/>
    <col min="7685" max="7685" width="13.5703125" style="1" customWidth="1"/>
    <col min="7686" max="7686" width="14.85546875" style="1" customWidth="1"/>
    <col min="7687" max="7687" width="13.7109375" style="1" bestFit="1" customWidth="1"/>
    <col min="7688" max="7936" width="11.42578125" style="1"/>
    <col min="7937" max="7937" width="42.42578125" style="1" customWidth="1"/>
    <col min="7938" max="7938" width="16.42578125" style="1" customWidth="1"/>
    <col min="7939" max="7939" width="42.42578125" style="1" customWidth="1"/>
    <col min="7940" max="7940" width="14.5703125" style="1" customWidth="1"/>
    <col min="7941" max="7941" width="13.5703125" style="1" customWidth="1"/>
    <col min="7942" max="7942" width="14.85546875" style="1" customWidth="1"/>
    <col min="7943" max="7943" width="13.7109375" style="1" bestFit="1" customWidth="1"/>
    <col min="7944" max="8192" width="11.42578125" style="1"/>
    <col min="8193" max="8193" width="42.42578125" style="1" customWidth="1"/>
    <col min="8194" max="8194" width="16.42578125" style="1" customWidth="1"/>
    <col min="8195" max="8195" width="42.42578125" style="1" customWidth="1"/>
    <col min="8196" max="8196" width="14.5703125" style="1" customWidth="1"/>
    <col min="8197" max="8197" width="13.5703125" style="1" customWidth="1"/>
    <col min="8198" max="8198" width="14.85546875" style="1" customWidth="1"/>
    <col min="8199" max="8199" width="13.7109375" style="1" bestFit="1" customWidth="1"/>
    <col min="8200" max="8448" width="11.42578125" style="1"/>
    <col min="8449" max="8449" width="42.42578125" style="1" customWidth="1"/>
    <col min="8450" max="8450" width="16.42578125" style="1" customWidth="1"/>
    <col min="8451" max="8451" width="42.42578125" style="1" customWidth="1"/>
    <col min="8452" max="8452" width="14.5703125" style="1" customWidth="1"/>
    <col min="8453" max="8453" width="13.5703125" style="1" customWidth="1"/>
    <col min="8454" max="8454" width="14.85546875" style="1" customWidth="1"/>
    <col min="8455" max="8455" width="13.7109375" style="1" bestFit="1" customWidth="1"/>
    <col min="8456" max="8704" width="11.42578125" style="1"/>
    <col min="8705" max="8705" width="42.42578125" style="1" customWidth="1"/>
    <col min="8706" max="8706" width="16.42578125" style="1" customWidth="1"/>
    <col min="8707" max="8707" width="42.42578125" style="1" customWidth="1"/>
    <col min="8708" max="8708" width="14.5703125" style="1" customWidth="1"/>
    <col min="8709" max="8709" width="13.5703125" style="1" customWidth="1"/>
    <col min="8710" max="8710" width="14.85546875" style="1" customWidth="1"/>
    <col min="8711" max="8711" width="13.7109375" style="1" bestFit="1" customWidth="1"/>
    <col min="8712" max="8960" width="11.42578125" style="1"/>
    <col min="8961" max="8961" width="42.42578125" style="1" customWidth="1"/>
    <col min="8962" max="8962" width="16.42578125" style="1" customWidth="1"/>
    <col min="8963" max="8963" width="42.42578125" style="1" customWidth="1"/>
    <col min="8964" max="8964" width="14.5703125" style="1" customWidth="1"/>
    <col min="8965" max="8965" width="13.5703125" style="1" customWidth="1"/>
    <col min="8966" max="8966" width="14.85546875" style="1" customWidth="1"/>
    <col min="8967" max="8967" width="13.7109375" style="1" bestFit="1" customWidth="1"/>
    <col min="8968" max="9216" width="11.42578125" style="1"/>
    <col min="9217" max="9217" width="42.42578125" style="1" customWidth="1"/>
    <col min="9218" max="9218" width="16.42578125" style="1" customWidth="1"/>
    <col min="9219" max="9219" width="42.42578125" style="1" customWidth="1"/>
    <col min="9220" max="9220" width="14.5703125" style="1" customWidth="1"/>
    <col min="9221" max="9221" width="13.5703125" style="1" customWidth="1"/>
    <col min="9222" max="9222" width="14.85546875" style="1" customWidth="1"/>
    <col min="9223" max="9223" width="13.7109375" style="1" bestFit="1" customWidth="1"/>
    <col min="9224" max="9472" width="11.42578125" style="1"/>
    <col min="9473" max="9473" width="42.42578125" style="1" customWidth="1"/>
    <col min="9474" max="9474" width="16.42578125" style="1" customWidth="1"/>
    <col min="9475" max="9475" width="42.42578125" style="1" customWidth="1"/>
    <col min="9476" max="9476" width="14.5703125" style="1" customWidth="1"/>
    <col min="9477" max="9477" width="13.5703125" style="1" customWidth="1"/>
    <col min="9478" max="9478" width="14.85546875" style="1" customWidth="1"/>
    <col min="9479" max="9479" width="13.7109375" style="1" bestFit="1" customWidth="1"/>
    <col min="9480" max="9728" width="11.42578125" style="1"/>
    <col min="9729" max="9729" width="42.42578125" style="1" customWidth="1"/>
    <col min="9730" max="9730" width="16.42578125" style="1" customWidth="1"/>
    <col min="9731" max="9731" width="42.42578125" style="1" customWidth="1"/>
    <col min="9732" max="9732" width="14.5703125" style="1" customWidth="1"/>
    <col min="9733" max="9733" width="13.5703125" style="1" customWidth="1"/>
    <col min="9734" max="9734" width="14.85546875" style="1" customWidth="1"/>
    <col min="9735" max="9735" width="13.7109375" style="1" bestFit="1" customWidth="1"/>
    <col min="9736" max="9984" width="11.42578125" style="1"/>
    <col min="9985" max="9985" width="42.42578125" style="1" customWidth="1"/>
    <col min="9986" max="9986" width="16.42578125" style="1" customWidth="1"/>
    <col min="9987" max="9987" width="42.42578125" style="1" customWidth="1"/>
    <col min="9988" max="9988" width="14.5703125" style="1" customWidth="1"/>
    <col min="9989" max="9989" width="13.5703125" style="1" customWidth="1"/>
    <col min="9990" max="9990" width="14.85546875" style="1" customWidth="1"/>
    <col min="9991" max="9991" width="13.7109375" style="1" bestFit="1" customWidth="1"/>
    <col min="9992" max="10240" width="11.42578125" style="1"/>
    <col min="10241" max="10241" width="42.42578125" style="1" customWidth="1"/>
    <col min="10242" max="10242" width="16.42578125" style="1" customWidth="1"/>
    <col min="10243" max="10243" width="42.42578125" style="1" customWidth="1"/>
    <col min="10244" max="10244" width="14.5703125" style="1" customWidth="1"/>
    <col min="10245" max="10245" width="13.5703125" style="1" customWidth="1"/>
    <col min="10246" max="10246" width="14.85546875" style="1" customWidth="1"/>
    <col min="10247" max="10247" width="13.7109375" style="1" bestFit="1" customWidth="1"/>
    <col min="10248" max="10496" width="11.42578125" style="1"/>
    <col min="10497" max="10497" width="42.42578125" style="1" customWidth="1"/>
    <col min="10498" max="10498" width="16.42578125" style="1" customWidth="1"/>
    <col min="10499" max="10499" width="42.42578125" style="1" customWidth="1"/>
    <col min="10500" max="10500" width="14.5703125" style="1" customWidth="1"/>
    <col min="10501" max="10501" width="13.5703125" style="1" customWidth="1"/>
    <col min="10502" max="10502" width="14.85546875" style="1" customWidth="1"/>
    <col min="10503" max="10503" width="13.7109375" style="1" bestFit="1" customWidth="1"/>
    <col min="10504" max="10752" width="11.42578125" style="1"/>
    <col min="10753" max="10753" width="42.42578125" style="1" customWidth="1"/>
    <col min="10754" max="10754" width="16.42578125" style="1" customWidth="1"/>
    <col min="10755" max="10755" width="42.42578125" style="1" customWidth="1"/>
    <col min="10756" max="10756" width="14.5703125" style="1" customWidth="1"/>
    <col min="10757" max="10757" width="13.5703125" style="1" customWidth="1"/>
    <col min="10758" max="10758" width="14.85546875" style="1" customWidth="1"/>
    <col min="10759" max="10759" width="13.7109375" style="1" bestFit="1" customWidth="1"/>
    <col min="10760" max="11008" width="11.42578125" style="1"/>
    <col min="11009" max="11009" width="42.42578125" style="1" customWidth="1"/>
    <col min="11010" max="11010" width="16.42578125" style="1" customWidth="1"/>
    <col min="11011" max="11011" width="42.42578125" style="1" customWidth="1"/>
    <col min="11012" max="11012" width="14.5703125" style="1" customWidth="1"/>
    <col min="11013" max="11013" width="13.5703125" style="1" customWidth="1"/>
    <col min="11014" max="11014" width="14.85546875" style="1" customWidth="1"/>
    <col min="11015" max="11015" width="13.7109375" style="1" bestFit="1" customWidth="1"/>
    <col min="11016" max="11264" width="11.42578125" style="1"/>
    <col min="11265" max="11265" width="42.42578125" style="1" customWidth="1"/>
    <col min="11266" max="11266" width="16.42578125" style="1" customWidth="1"/>
    <col min="11267" max="11267" width="42.42578125" style="1" customWidth="1"/>
    <col min="11268" max="11268" width="14.5703125" style="1" customWidth="1"/>
    <col min="11269" max="11269" width="13.5703125" style="1" customWidth="1"/>
    <col min="11270" max="11270" width="14.85546875" style="1" customWidth="1"/>
    <col min="11271" max="11271" width="13.7109375" style="1" bestFit="1" customWidth="1"/>
    <col min="11272" max="11520" width="11.42578125" style="1"/>
    <col min="11521" max="11521" width="42.42578125" style="1" customWidth="1"/>
    <col min="11522" max="11522" width="16.42578125" style="1" customWidth="1"/>
    <col min="11523" max="11523" width="42.42578125" style="1" customWidth="1"/>
    <col min="11524" max="11524" width="14.5703125" style="1" customWidth="1"/>
    <col min="11525" max="11525" width="13.5703125" style="1" customWidth="1"/>
    <col min="11526" max="11526" width="14.85546875" style="1" customWidth="1"/>
    <col min="11527" max="11527" width="13.7109375" style="1" bestFit="1" customWidth="1"/>
    <col min="11528" max="11776" width="11.42578125" style="1"/>
    <col min="11777" max="11777" width="42.42578125" style="1" customWidth="1"/>
    <col min="11778" max="11778" width="16.42578125" style="1" customWidth="1"/>
    <col min="11779" max="11779" width="42.42578125" style="1" customWidth="1"/>
    <col min="11780" max="11780" width="14.5703125" style="1" customWidth="1"/>
    <col min="11781" max="11781" width="13.5703125" style="1" customWidth="1"/>
    <col min="11782" max="11782" width="14.85546875" style="1" customWidth="1"/>
    <col min="11783" max="11783" width="13.7109375" style="1" bestFit="1" customWidth="1"/>
    <col min="11784" max="12032" width="11.42578125" style="1"/>
    <col min="12033" max="12033" width="42.42578125" style="1" customWidth="1"/>
    <col min="12034" max="12034" width="16.42578125" style="1" customWidth="1"/>
    <col min="12035" max="12035" width="42.42578125" style="1" customWidth="1"/>
    <col min="12036" max="12036" width="14.5703125" style="1" customWidth="1"/>
    <col min="12037" max="12037" width="13.5703125" style="1" customWidth="1"/>
    <col min="12038" max="12038" width="14.85546875" style="1" customWidth="1"/>
    <col min="12039" max="12039" width="13.7109375" style="1" bestFit="1" customWidth="1"/>
    <col min="12040" max="12288" width="11.42578125" style="1"/>
    <col min="12289" max="12289" width="42.42578125" style="1" customWidth="1"/>
    <col min="12290" max="12290" width="16.42578125" style="1" customWidth="1"/>
    <col min="12291" max="12291" width="42.42578125" style="1" customWidth="1"/>
    <col min="12292" max="12292" width="14.5703125" style="1" customWidth="1"/>
    <col min="12293" max="12293" width="13.5703125" style="1" customWidth="1"/>
    <col min="12294" max="12294" width="14.85546875" style="1" customWidth="1"/>
    <col min="12295" max="12295" width="13.7109375" style="1" bestFit="1" customWidth="1"/>
    <col min="12296" max="12544" width="11.42578125" style="1"/>
    <col min="12545" max="12545" width="42.42578125" style="1" customWidth="1"/>
    <col min="12546" max="12546" width="16.42578125" style="1" customWidth="1"/>
    <col min="12547" max="12547" width="42.42578125" style="1" customWidth="1"/>
    <col min="12548" max="12548" width="14.5703125" style="1" customWidth="1"/>
    <col min="12549" max="12549" width="13.5703125" style="1" customWidth="1"/>
    <col min="12550" max="12550" width="14.85546875" style="1" customWidth="1"/>
    <col min="12551" max="12551" width="13.7109375" style="1" bestFit="1" customWidth="1"/>
    <col min="12552" max="12800" width="11.42578125" style="1"/>
    <col min="12801" max="12801" width="42.42578125" style="1" customWidth="1"/>
    <col min="12802" max="12802" width="16.42578125" style="1" customWidth="1"/>
    <col min="12803" max="12803" width="42.42578125" style="1" customWidth="1"/>
    <col min="12804" max="12804" width="14.5703125" style="1" customWidth="1"/>
    <col min="12805" max="12805" width="13.5703125" style="1" customWidth="1"/>
    <col min="12806" max="12806" width="14.85546875" style="1" customWidth="1"/>
    <col min="12807" max="12807" width="13.7109375" style="1" bestFit="1" customWidth="1"/>
    <col min="12808" max="13056" width="11.42578125" style="1"/>
    <col min="13057" max="13057" width="42.42578125" style="1" customWidth="1"/>
    <col min="13058" max="13058" width="16.42578125" style="1" customWidth="1"/>
    <col min="13059" max="13059" width="42.42578125" style="1" customWidth="1"/>
    <col min="13060" max="13060" width="14.5703125" style="1" customWidth="1"/>
    <col min="13061" max="13061" width="13.5703125" style="1" customWidth="1"/>
    <col min="13062" max="13062" width="14.85546875" style="1" customWidth="1"/>
    <col min="13063" max="13063" width="13.7109375" style="1" bestFit="1" customWidth="1"/>
    <col min="13064" max="13312" width="11.42578125" style="1"/>
    <col min="13313" max="13313" width="42.42578125" style="1" customWidth="1"/>
    <col min="13314" max="13314" width="16.42578125" style="1" customWidth="1"/>
    <col min="13315" max="13315" width="42.42578125" style="1" customWidth="1"/>
    <col min="13316" max="13316" width="14.5703125" style="1" customWidth="1"/>
    <col min="13317" max="13317" width="13.5703125" style="1" customWidth="1"/>
    <col min="13318" max="13318" width="14.85546875" style="1" customWidth="1"/>
    <col min="13319" max="13319" width="13.7109375" style="1" bestFit="1" customWidth="1"/>
    <col min="13320" max="13568" width="11.42578125" style="1"/>
    <col min="13569" max="13569" width="42.42578125" style="1" customWidth="1"/>
    <col min="13570" max="13570" width="16.42578125" style="1" customWidth="1"/>
    <col min="13571" max="13571" width="42.42578125" style="1" customWidth="1"/>
    <col min="13572" max="13572" width="14.5703125" style="1" customWidth="1"/>
    <col min="13573" max="13573" width="13.5703125" style="1" customWidth="1"/>
    <col min="13574" max="13574" width="14.85546875" style="1" customWidth="1"/>
    <col min="13575" max="13575" width="13.7109375" style="1" bestFit="1" customWidth="1"/>
    <col min="13576" max="13824" width="11.42578125" style="1"/>
    <col min="13825" max="13825" width="42.42578125" style="1" customWidth="1"/>
    <col min="13826" max="13826" width="16.42578125" style="1" customWidth="1"/>
    <col min="13827" max="13827" width="42.42578125" style="1" customWidth="1"/>
    <col min="13828" max="13828" width="14.5703125" style="1" customWidth="1"/>
    <col min="13829" max="13829" width="13.5703125" style="1" customWidth="1"/>
    <col min="13830" max="13830" width="14.85546875" style="1" customWidth="1"/>
    <col min="13831" max="13831" width="13.7109375" style="1" bestFit="1" customWidth="1"/>
    <col min="13832" max="14080" width="11.42578125" style="1"/>
    <col min="14081" max="14081" width="42.42578125" style="1" customWidth="1"/>
    <col min="14082" max="14082" width="16.42578125" style="1" customWidth="1"/>
    <col min="14083" max="14083" width="42.42578125" style="1" customWidth="1"/>
    <col min="14084" max="14084" width="14.5703125" style="1" customWidth="1"/>
    <col min="14085" max="14085" width="13.5703125" style="1" customWidth="1"/>
    <col min="14086" max="14086" width="14.85546875" style="1" customWidth="1"/>
    <col min="14087" max="14087" width="13.7109375" style="1" bestFit="1" customWidth="1"/>
    <col min="14088" max="14336" width="11.42578125" style="1"/>
    <col min="14337" max="14337" width="42.42578125" style="1" customWidth="1"/>
    <col min="14338" max="14338" width="16.42578125" style="1" customWidth="1"/>
    <col min="14339" max="14339" width="42.42578125" style="1" customWidth="1"/>
    <col min="14340" max="14340" width="14.5703125" style="1" customWidth="1"/>
    <col min="14341" max="14341" width="13.5703125" style="1" customWidth="1"/>
    <col min="14342" max="14342" width="14.85546875" style="1" customWidth="1"/>
    <col min="14343" max="14343" width="13.7109375" style="1" bestFit="1" customWidth="1"/>
    <col min="14344" max="14592" width="11.42578125" style="1"/>
    <col min="14593" max="14593" width="42.42578125" style="1" customWidth="1"/>
    <col min="14594" max="14594" width="16.42578125" style="1" customWidth="1"/>
    <col min="14595" max="14595" width="42.42578125" style="1" customWidth="1"/>
    <col min="14596" max="14596" width="14.5703125" style="1" customWidth="1"/>
    <col min="14597" max="14597" width="13.5703125" style="1" customWidth="1"/>
    <col min="14598" max="14598" width="14.85546875" style="1" customWidth="1"/>
    <col min="14599" max="14599" width="13.7109375" style="1" bestFit="1" customWidth="1"/>
    <col min="14600" max="14848" width="11.42578125" style="1"/>
    <col min="14849" max="14849" width="42.42578125" style="1" customWidth="1"/>
    <col min="14850" max="14850" width="16.42578125" style="1" customWidth="1"/>
    <col min="14851" max="14851" width="42.42578125" style="1" customWidth="1"/>
    <col min="14852" max="14852" width="14.5703125" style="1" customWidth="1"/>
    <col min="14853" max="14853" width="13.5703125" style="1" customWidth="1"/>
    <col min="14854" max="14854" width="14.85546875" style="1" customWidth="1"/>
    <col min="14855" max="14855" width="13.7109375" style="1" bestFit="1" customWidth="1"/>
    <col min="14856" max="15104" width="11.42578125" style="1"/>
    <col min="15105" max="15105" width="42.42578125" style="1" customWidth="1"/>
    <col min="15106" max="15106" width="16.42578125" style="1" customWidth="1"/>
    <col min="15107" max="15107" width="42.42578125" style="1" customWidth="1"/>
    <col min="15108" max="15108" width="14.5703125" style="1" customWidth="1"/>
    <col min="15109" max="15109" width="13.5703125" style="1" customWidth="1"/>
    <col min="15110" max="15110" width="14.85546875" style="1" customWidth="1"/>
    <col min="15111" max="15111" width="13.7109375" style="1" bestFit="1" customWidth="1"/>
    <col min="15112" max="15360" width="11.42578125" style="1"/>
    <col min="15361" max="15361" width="42.42578125" style="1" customWidth="1"/>
    <col min="15362" max="15362" width="16.42578125" style="1" customWidth="1"/>
    <col min="15363" max="15363" width="42.42578125" style="1" customWidth="1"/>
    <col min="15364" max="15364" width="14.5703125" style="1" customWidth="1"/>
    <col min="15365" max="15365" width="13.5703125" style="1" customWidth="1"/>
    <col min="15366" max="15366" width="14.85546875" style="1" customWidth="1"/>
    <col min="15367" max="15367" width="13.7109375" style="1" bestFit="1" customWidth="1"/>
    <col min="15368" max="15616" width="11.42578125" style="1"/>
    <col min="15617" max="15617" width="42.42578125" style="1" customWidth="1"/>
    <col min="15618" max="15618" width="16.42578125" style="1" customWidth="1"/>
    <col min="15619" max="15619" width="42.42578125" style="1" customWidth="1"/>
    <col min="15620" max="15620" width="14.5703125" style="1" customWidth="1"/>
    <col min="15621" max="15621" width="13.5703125" style="1" customWidth="1"/>
    <col min="15622" max="15622" width="14.85546875" style="1" customWidth="1"/>
    <col min="15623" max="15623" width="13.7109375" style="1" bestFit="1" customWidth="1"/>
    <col min="15624" max="15872" width="11.42578125" style="1"/>
    <col min="15873" max="15873" width="42.42578125" style="1" customWidth="1"/>
    <col min="15874" max="15874" width="16.42578125" style="1" customWidth="1"/>
    <col min="15875" max="15875" width="42.42578125" style="1" customWidth="1"/>
    <col min="15876" max="15876" width="14.5703125" style="1" customWidth="1"/>
    <col min="15877" max="15877" width="13.5703125" style="1" customWidth="1"/>
    <col min="15878" max="15878" width="14.85546875" style="1" customWidth="1"/>
    <col min="15879" max="15879" width="13.7109375" style="1" bestFit="1" customWidth="1"/>
    <col min="15880" max="16128" width="11.42578125" style="1"/>
    <col min="16129" max="16129" width="42.42578125" style="1" customWidth="1"/>
    <col min="16130" max="16130" width="16.42578125" style="1" customWidth="1"/>
    <col min="16131" max="16131" width="42.42578125" style="1" customWidth="1"/>
    <col min="16132" max="16132" width="14.5703125" style="1" customWidth="1"/>
    <col min="16133" max="16133" width="13.5703125" style="1" customWidth="1"/>
    <col min="16134" max="16134" width="14.85546875" style="1" customWidth="1"/>
    <col min="16135" max="16135" width="13.7109375" style="1" bestFit="1" customWidth="1"/>
    <col min="16136" max="16384" width="11.42578125" style="1"/>
  </cols>
  <sheetData>
    <row r="5" spans="1:11" x14ac:dyDescent="0.25">
      <c r="A5" s="103" t="s">
        <v>0</v>
      </c>
      <c r="B5" s="103"/>
      <c r="C5" s="103"/>
      <c r="D5" s="103"/>
      <c r="E5" s="103"/>
      <c r="F5" s="103"/>
    </row>
    <row r="6" spans="1:11" ht="20.25" x14ac:dyDescent="0.3">
      <c r="A6" s="104" t="s">
        <v>2</v>
      </c>
      <c r="B6" s="104"/>
      <c r="C6" s="104"/>
      <c r="D6" s="104"/>
      <c r="E6" s="104"/>
      <c r="F6" s="104"/>
    </row>
    <row r="7" spans="1:11" x14ac:dyDescent="0.25">
      <c r="A7" s="105" t="s">
        <v>574</v>
      </c>
      <c r="B7" s="105"/>
      <c r="C7" s="105"/>
      <c r="D7" s="105"/>
      <c r="E7" s="105"/>
      <c r="F7" s="105"/>
    </row>
    <row r="9" spans="1:11" ht="16.5" thickBot="1" x14ac:dyDescent="0.3"/>
    <row r="10" spans="1:11" x14ac:dyDescent="0.25">
      <c r="A10" s="40"/>
      <c r="B10" s="40"/>
      <c r="C10" s="40"/>
      <c r="D10" s="41" t="s">
        <v>241</v>
      </c>
      <c r="E10" s="40"/>
      <c r="F10" s="42" t="s">
        <v>241</v>
      </c>
    </row>
    <row r="11" spans="1:11" x14ac:dyDescent="0.25">
      <c r="A11" s="43"/>
      <c r="B11" s="43"/>
      <c r="C11" s="43"/>
      <c r="D11" s="44" t="s">
        <v>4</v>
      </c>
      <c r="E11" s="43"/>
      <c r="F11" s="45" t="s">
        <v>9</v>
      </c>
    </row>
    <row r="12" spans="1:11" ht="16.5" thickBot="1" x14ac:dyDescent="0.3">
      <c r="A12" s="46" t="s">
        <v>242</v>
      </c>
      <c r="B12" s="46" t="s">
        <v>455</v>
      </c>
      <c r="C12" s="46" t="s">
        <v>243</v>
      </c>
      <c r="D12" s="46" t="s">
        <v>13</v>
      </c>
      <c r="E12" s="46" t="s">
        <v>14</v>
      </c>
      <c r="F12" s="47" t="s">
        <v>13</v>
      </c>
    </row>
    <row r="14" spans="1:11" x14ac:dyDescent="0.25">
      <c r="A14" s="51" t="s">
        <v>535</v>
      </c>
      <c r="B14" s="52" t="s">
        <v>536</v>
      </c>
      <c r="C14" s="53" t="s">
        <v>47</v>
      </c>
      <c r="D14" s="7">
        <v>19685.8</v>
      </c>
      <c r="E14" s="54">
        <v>0</v>
      </c>
      <c r="F14" s="55">
        <f>D14-E14</f>
        <v>19685.8</v>
      </c>
      <c r="G14" s="56"/>
      <c r="H14" s="56"/>
      <c r="I14" s="56"/>
      <c r="J14" s="56"/>
      <c r="K14" s="56"/>
    </row>
    <row r="15" spans="1:11" x14ac:dyDescent="0.25">
      <c r="G15" s="56"/>
      <c r="H15" s="56"/>
      <c r="I15" s="56"/>
      <c r="J15" s="56"/>
      <c r="K15" s="56"/>
    </row>
    <row r="16" spans="1:11" ht="16.5" thickBot="1" x14ac:dyDescent="0.3">
      <c r="G16" s="56"/>
      <c r="H16" s="56"/>
      <c r="I16" s="56"/>
      <c r="J16" s="56"/>
      <c r="K16" s="56"/>
    </row>
    <row r="17" spans="1:11" ht="16.5" thickBot="1" x14ac:dyDescent="0.3">
      <c r="A17" s="62" t="s">
        <v>254</v>
      </c>
      <c r="B17" s="63"/>
      <c r="C17" s="64"/>
      <c r="D17" s="65">
        <f>SUM(D14:D14)</f>
        <v>19685.8</v>
      </c>
      <c r="E17" s="65">
        <f>SUM(E14:E14)</f>
        <v>0</v>
      </c>
      <c r="F17" s="65">
        <f>D17-E17</f>
        <v>19685.8</v>
      </c>
      <c r="G17" s="56"/>
      <c r="H17" s="56"/>
      <c r="I17" s="56"/>
      <c r="J17" s="56"/>
      <c r="K17" s="56"/>
    </row>
    <row r="18" spans="1:11" x14ac:dyDescent="0.25">
      <c r="A18" s="56"/>
      <c r="B18" s="56"/>
      <c r="C18" s="56"/>
      <c r="D18" s="56"/>
      <c r="E18" s="56"/>
      <c r="F18" s="66"/>
      <c r="G18" s="56"/>
      <c r="H18" s="56"/>
      <c r="I18" s="56"/>
      <c r="J18" s="56"/>
      <c r="K18" s="56"/>
    </row>
    <row r="19" spans="1:11" x14ac:dyDescent="0.25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</row>
    <row r="20" spans="1:11" x14ac:dyDescent="0.25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</row>
    <row r="21" spans="1:11" x14ac:dyDescent="0.2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</row>
    <row r="22" spans="1:11" x14ac:dyDescent="0.25">
      <c r="A22" s="30" t="s">
        <v>255</v>
      </c>
      <c r="B22" s="30"/>
      <c r="C22" s="30"/>
      <c r="D22" s="30"/>
      <c r="E22" s="30"/>
      <c r="F22" s="30"/>
      <c r="G22" s="56"/>
      <c r="H22" s="56"/>
      <c r="I22" s="56"/>
      <c r="J22" s="56"/>
      <c r="K22" s="56"/>
    </row>
    <row r="23" spans="1:11" x14ac:dyDescent="0.25">
      <c r="A23" s="30" t="s">
        <v>256</v>
      </c>
      <c r="B23" s="30"/>
      <c r="C23" s="30"/>
      <c r="D23" s="30"/>
      <c r="E23" s="30"/>
      <c r="F23" s="30"/>
      <c r="G23" s="56"/>
      <c r="H23" s="56"/>
      <c r="I23" s="56"/>
      <c r="J23" s="56"/>
      <c r="K23" s="56"/>
    </row>
    <row r="24" spans="1:11" x14ac:dyDescent="0.25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</row>
    <row r="25" spans="1:11" x14ac:dyDescent="0.25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</row>
    <row r="26" spans="1:11" x14ac:dyDescent="0.25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</row>
    <row r="27" spans="1:11" x14ac:dyDescent="0.25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</row>
    <row r="28" spans="1:11" x14ac:dyDescent="0.25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</row>
    <row r="29" spans="1:11" x14ac:dyDescent="0.25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1:11" x14ac:dyDescent="0.25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</row>
  </sheetData>
  <mergeCells count="3">
    <mergeCell ref="A5:F5"/>
    <mergeCell ref="A6:F6"/>
    <mergeCell ref="A7:F7"/>
  </mergeCells>
  <printOptions horizontalCentered="1"/>
  <pageMargins left="0.98425196850393704" right="0.98425196850393704" top="0.98425196850393704" bottom="0.98425196850393704" header="0.51181102362204722" footer="0.51181102362204722"/>
  <pageSetup paperSize="5" scale="8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Empleados )</vt:lpstr>
      <vt:lpstr>Honorarios</vt:lpstr>
      <vt:lpstr>Seguridad</vt:lpstr>
      <vt:lpstr>Servicios Especiales</vt:lpstr>
      <vt:lpstr>'Empleados )'!Área_de_impresión</vt:lpstr>
      <vt:lpstr>Honorarios!Área_de_impresión</vt:lpstr>
      <vt:lpstr>Seguridad!Área_de_impresión</vt:lpstr>
      <vt:lpstr>'Servicios Especiales'!Área_de_impresión</vt:lpstr>
    </vt:vector>
  </TitlesOfParts>
  <Company>TSE/tk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jose.cuello</dc:creator>
  <cp:lastModifiedBy>Ariel Paniagua Garcia</cp:lastModifiedBy>
  <cp:lastPrinted>2017-02-17T12:49:30Z</cp:lastPrinted>
  <dcterms:created xsi:type="dcterms:W3CDTF">2012-11-19T12:56:54Z</dcterms:created>
  <dcterms:modified xsi:type="dcterms:W3CDTF">2017-03-02T14:52:08Z</dcterms:modified>
</cp:coreProperties>
</file>